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600" windowHeight="7635" activeTab="0"/>
  </bookViews>
  <sheets>
    <sheet name="ASIGNACIONES 2023" sheetId="1" r:id="rId1"/>
  </sheets>
  <definedNames>
    <definedName name="_xlnm._FilterDatabase" localSheetId="0" hidden="1">'ASIGNACIONES 2023'!$A$8:$T$335</definedName>
    <definedName name="_xlnm.Print_Titles" localSheetId="0">'ASIGNACIONES 2023'!$1:$8</definedName>
  </definedNames>
  <calcPr fullCalcOnLoad="1"/>
</workbook>
</file>

<file path=xl/sharedStrings.xml><?xml version="1.0" encoding="utf-8"?>
<sst xmlns="http://schemas.openxmlformats.org/spreadsheetml/2006/main" count="490" uniqueCount="184">
  <si>
    <t xml:space="preserve">PLANILLA GENERAL DE PAGOS </t>
  </si>
  <si>
    <t>ORDEN N°</t>
  </si>
  <si>
    <t>C.I.C. N°</t>
  </si>
  <si>
    <t>NOMBRES Y APELLIDOS</t>
  </si>
  <si>
    <t>CONCEPTO</t>
  </si>
  <si>
    <t>DENOMINACIÓN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</si>
  <si>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</si>
  <si>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</si>
  <si>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</si>
  <si>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</si>
  <si>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</si>
  <si>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</si>
  <si>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</si>
  <si>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</si>
  <si>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</si>
  <si>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</si>
  <si>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</si>
  <si>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</si>
  <si>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 xml:space="preserve">MONTO A DICIEMBRE </t>
  </si>
  <si>
    <t>MONTO TOTAL</t>
  </si>
  <si>
    <t>Sueldos</t>
  </si>
  <si>
    <t>Gasto de Representación</t>
  </si>
  <si>
    <t>Viáticos</t>
  </si>
  <si>
    <t>PERSONAL JORNALERO.</t>
  </si>
  <si>
    <t>CONCEJALES</t>
  </si>
  <si>
    <t>DIETA</t>
  </si>
  <si>
    <t>GASTO DE REPRESENTACION</t>
  </si>
  <si>
    <t xml:space="preserve">BENITO BAEZ </t>
  </si>
  <si>
    <t>Jornal</t>
  </si>
  <si>
    <t>MERCEDES JULIANA QUIÑONEZ</t>
  </si>
  <si>
    <t xml:space="preserve">PASCUAL OCAMPOS </t>
  </si>
  <si>
    <t>ROSALINO GARCIA I.</t>
  </si>
  <si>
    <t>DERLIS RENE BARRIOS ARZA</t>
  </si>
  <si>
    <t xml:space="preserve">PEDRO UNDIA </t>
  </si>
  <si>
    <t xml:space="preserve">MABEL ESPINOLA RODI </t>
  </si>
  <si>
    <t xml:space="preserve">GUSTAVO ADOLFO ROGRIGUEZ </t>
  </si>
  <si>
    <t>Viaticos</t>
  </si>
  <si>
    <t>ESTEBAN VELAZQUEZ BOLAÑOS</t>
  </si>
  <si>
    <t>ROBERTO FARIÑA</t>
  </si>
  <si>
    <t>EULOGIO AMARILLA COLMAN</t>
  </si>
  <si>
    <t>ROMINA BELEN ALFONZO NUÑEZ</t>
  </si>
  <si>
    <t>DERLIS GUZMAN FLORES MENDOZA</t>
  </si>
  <si>
    <t>Bonificaciones</t>
  </si>
  <si>
    <t>WILFRIDO RAMON SAIZ BENITEZ</t>
  </si>
  <si>
    <t>VIDAL PALACIOS IBAÑEZ</t>
  </si>
  <si>
    <t xml:space="preserve">       </t>
  </si>
  <si>
    <t xml:space="preserve">DEMESIA RUIZ DIAZ </t>
  </si>
  <si>
    <t xml:space="preserve">VICTORINA LOPEZ  </t>
  </si>
  <si>
    <t xml:space="preserve">    </t>
  </si>
  <si>
    <t>jornal</t>
  </si>
  <si>
    <t xml:space="preserve"> </t>
  </si>
  <si>
    <t>JUAN ANTONIO MENDOZA GOMEZ</t>
  </si>
  <si>
    <t>GASPAR MARTIN AREVALOS BENITEZ</t>
  </si>
  <si>
    <t>RUBEN ALDER LEGUIZAMON</t>
  </si>
  <si>
    <t>SILVIO MEZA NUÑEZ</t>
  </si>
  <si>
    <t>FERMIN MORINIGO COLMAN</t>
  </si>
  <si>
    <t>AMELIO DIAZ VALLEJOS</t>
  </si>
  <si>
    <t>PEDRO ANTONIO GOMEZ GAUTO</t>
  </si>
  <si>
    <t>FELIZ BALBINO GONZALEZ MALDONADO</t>
  </si>
  <si>
    <t>EVER ARNALDO LIBARDI SOSA</t>
  </si>
  <si>
    <t>TOMAS MALDONADO OCAMPOS</t>
  </si>
  <si>
    <t>VIRGILIO DANIEL ENCINA DENIS</t>
  </si>
  <si>
    <t>SARA RAQUEL RUIZ DIAZ OCAMPOS</t>
  </si>
  <si>
    <t>JOSE LIBRADO ACOSTA</t>
  </si>
  <si>
    <t>VIVIANA MABEL RIQUELME MACHADO</t>
  </si>
  <si>
    <t>NELIO SILVERIANO DUARTE VAZQUEZ</t>
  </si>
  <si>
    <t>LEANDRO VAZQUEZ PALACIOS</t>
  </si>
  <si>
    <t>LUIS MIGUEL VERA OCAMPOS</t>
  </si>
  <si>
    <t>DERLIS RAMON BERNAL MONJES</t>
  </si>
  <si>
    <t>MARIA CONCEPCION LEGUIZAMON ESTECHE</t>
  </si>
  <si>
    <t>SORAIA NEUHAUS</t>
  </si>
  <si>
    <t>DIEGO ARTURO ESTIGARRIBIA DORIA</t>
  </si>
  <si>
    <t>FULVIO OCAMPOS</t>
  </si>
  <si>
    <t>JOEL RAMON CUBILLA SANABRIA</t>
  </si>
  <si>
    <t>RAMON RUIZ DIAZ VEGA</t>
  </si>
  <si>
    <t>MARIELA MARTINEZ CANO</t>
  </si>
  <si>
    <t>MARIO ORTIZ DIAZ</t>
  </si>
  <si>
    <t>RODRIGO ALEJANDRO OCAMPOS DUNJO</t>
  </si>
  <si>
    <t>TATIANA BEATRIZ ACOSTA TORRES</t>
  </si>
  <si>
    <t>NELLY CAROLINA ORTIGOZA MACHADO</t>
  </si>
  <si>
    <t>PANFILO GONZALEZ VAZQUEZ</t>
  </si>
  <si>
    <t>WILFRIDO MENDIETA BAEZ</t>
  </si>
  <si>
    <t>ROSSANA RAQUEL LARROSA</t>
  </si>
  <si>
    <t>ROSA CECILIA LOPEZ CUBILLA</t>
  </si>
  <si>
    <t>JUAN CARLOS SCHUWEIGHART</t>
  </si>
  <si>
    <t>RODRIGO JOSE OCAMPOS</t>
  </si>
  <si>
    <t>LOURDES PARECIDA CARDOZO DE VERA</t>
  </si>
  <si>
    <t>RODRIGO BENJAMIN MOLINAS</t>
  </si>
  <si>
    <t>VICENTE FULGENCIO PEÑA VERA</t>
  </si>
  <si>
    <t>ROBERTO VELAZQUEZ FIGUEROA</t>
  </si>
  <si>
    <t>SILVIO RAMON IRALA MARTINEZ</t>
  </si>
  <si>
    <t>URSULINA GARCIA MARTINEZ</t>
  </si>
  <si>
    <t>ADAN CANTERO DIAZ</t>
  </si>
  <si>
    <t>DIEGO ARMANDO AGÜERO MOLINAS</t>
  </si>
  <si>
    <t>JOSE LUIS BARUJA LEGAL</t>
  </si>
  <si>
    <t>EVER  VERA BENITEZ</t>
  </si>
  <si>
    <t>MARIA LETICIA RAMOS GONZALEZ</t>
  </si>
  <si>
    <t>SERGIO ISASI SCHWEIGHAR</t>
  </si>
  <si>
    <t>MARIANGEL ROSARITO DIAZ ROLON</t>
  </si>
  <si>
    <t>DIEGO ARMANDO ESPINOLA OLMEDO</t>
  </si>
  <si>
    <t>JOEL CRISPIN SALINAS DUARTE</t>
  </si>
  <si>
    <t>LIZ ELENA CABRERA BLANCO</t>
  </si>
  <si>
    <t>FREDY DAVID RECALDE</t>
  </si>
  <si>
    <t>NANCY DEL CARMEN TORRES GONZALEZ</t>
  </si>
  <si>
    <t>AGUINALDO 2022</t>
  </si>
  <si>
    <t>CORRESPONDIENTE AL EJERCICIO FISCAL 2023</t>
  </si>
  <si>
    <t xml:space="preserve">TOTAL GENERAL 2023                                   </t>
  </si>
  <si>
    <t>ROCIO ELIZABETH PARECES SANTACRUZ</t>
  </si>
  <si>
    <t>JOSE MARIA RAMIREZ MILTOS</t>
  </si>
  <si>
    <t>GUILLERMO ANTONIO BENITEZ CAÑETE</t>
  </si>
  <si>
    <t>ANDRES FERMIN CAÑDETE GAUTO</t>
  </si>
  <si>
    <t>MARIA VIRGINIA SANTACRUZ DIAZ</t>
  </si>
  <si>
    <t>JUAN ANGEL RAMIREZ GONZALEZ</t>
  </si>
  <si>
    <t>LIZ MARIA IRALA AMRTINEZ</t>
  </si>
  <si>
    <t>LUCIA ELIZABETH OLMEDO RAMOS</t>
  </si>
  <si>
    <t>NORA NATALIA BENITEZ BARRIOS</t>
  </si>
  <si>
    <t>DERLIS ARIEL ARZAMENDIA RIVERO</t>
  </si>
  <si>
    <t>JUAN VERA BENITEZ</t>
  </si>
  <si>
    <t>GUSTAVO RAFAEL ORTIZ MOLINAS</t>
  </si>
  <si>
    <t>NORA BUENAVENTURA BENITEZ BARRETO</t>
  </si>
  <si>
    <t>HECTOR VALLEJOS</t>
  </si>
  <si>
    <t>JORGE RODRIGO LOPEZ NOGUERA</t>
  </si>
  <si>
    <t>NINFA BEATRIZ SEQUEIRA</t>
  </si>
  <si>
    <t>ELVA HERMINIA YEGROS BLANCO</t>
  </si>
  <si>
    <t>RODRIGO BENJAMIN MOLIBNAS</t>
  </si>
  <si>
    <t>JUANA ESTHER RODRIGUEZ LEGUIZAMON</t>
  </si>
  <si>
    <t>MAGDA CAROLINA MAIDANA ALFONZO</t>
  </si>
  <si>
    <t>MARTA MARIA GUERRERO LOPEZ</t>
  </si>
  <si>
    <t>VIVENTE JOEL PEÑA MULLER</t>
  </si>
  <si>
    <t>NILDA ROSANA RIVERO</t>
  </si>
  <si>
    <t>RODRIGO DEJESUS MARTINEZ</t>
  </si>
  <si>
    <t>MARIA JOSEFINA VELAZQUEZ INSFRAN</t>
  </si>
  <si>
    <t>ALBA LILIA DUARTE</t>
  </si>
  <si>
    <t>ALCIDES JAVIER FERNANDEZ GONZALEZ</t>
  </si>
  <si>
    <t>VIVIANA MARICEL MARTINEZ TORRES</t>
  </si>
  <si>
    <t>OSCAR EULOGIO CARMONA RIERA</t>
  </si>
  <si>
    <t>MARIO JULIAN CARDOZO</t>
  </si>
  <si>
    <t>PETRONA ACOSTA</t>
  </si>
  <si>
    <t>IVANA MARIA LEZCANO DOMINGUEZ</t>
  </si>
  <si>
    <t>DIANA MARILYS BARUJA ARCE</t>
  </si>
  <si>
    <t>CARLOS NERY CAÑETE VAÑIENTE</t>
  </si>
  <si>
    <t>VICTOR HUGO MOLINAS</t>
  </si>
  <si>
    <t>LUCIA VILLALBA LOPEZ</t>
  </si>
  <si>
    <t>DAMIANA AGÜERO GARCETE</t>
  </si>
  <si>
    <t>APOLONIO ALVAREZ DUARTE</t>
  </si>
  <si>
    <t>LIZ MARLENE BENEGAS AQUINO</t>
  </si>
  <si>
    <t>WILMA RAMONA ALDER DE MONGELOS</t>
  </si>
  <si>
    <t>JUAN CARLOS PRANTTE MORINIGO</t>
  </si>
  <si>
    <t>IDALIA CONCEPCION TORRES DIAZ</t>
  </si>
  <si>
    <t>SERGIO DAMIAN LOPEZ AGÜERO</t>
  </si>
  <si>
    <t>MIGUEL ANGEL LOPEZ AGÜERO</t>
  </si>
  <si>
    <t>YESSICA DENICE DUARTE CABALLERO</t>
  </si>
  <si>
    <t>ROLANDO ISMAEL AGÜERO CHILAVERT</t>
  </si>
  <si>
    <t>FEDERICO LEGUIZAMON AREVALOS</t>
  </si>
  <si>
    <t>MAGLIA ROCIO VERA BENITEZ</t>
  </si>
  <si>
    <t>HENRY MANOLO SANTACRUZ FRANCO</t>
  </si>
  <si>
    <t>HUGO DANIEL LOPEZ MENDOZA</t>
  </si>
  <si>
    <t>GIMENA ARACELI BORJA RUIZ DIAZ</t>
  </si>
  <si>
    <t xml:space="preserve">EDITH FERNANDO GAYOSO </t>
  </si>
  <si>
    <t>ADRIAN AMARILLA</t>
  </si>
  <si>
    <t>MARIA LILIANA MORINIGO RAMIREZ</t>
  </si>
  <si>
    <t>SARA LETICIA SAUCEDO RIVAS</t>
  </si>
  <si>
    <t>DERLIS JAVIER TORRES RIVAS</t>
  </si>
  <si>
    <t>BRUNILDA MARIA AUXILIADORA FRUTOS ROMAN</t>
  </si>
  <si>
    <t>WILMA ALICIA IRALA DE IBARROLA</t>
  </si>
  <si>
    <t>SANDRO OMAR ROLON MARTI</t>
  </si>
  <si>
    <t>MARTIN SANCHEZ PEREIRA</t>
  </si>
  <si>
    <t>ERICA BENITEZ GAVILAN</t>
  </si>
  <si>
    <t>MARCELINA BLANCO GONZALEZ</t>
  </si>
  <si>
    <t>ANDREA ELIZABETH NUÑEZ</t>
  </si>
  <si>
    <t>ELIDA GASPARINA ALARCON</t>
  </si>
  <si>
    <t>YANI SOLEDAD VILLALBA LOPEZ</t>
  </si>
  <si>
    <t>CARLOS MANUEL GOMEZ SILVERO</t>
  </si>
  <si>
    <t>ANA CAROLINA CASCO OCAMPOS</t>
  </si>
  <si>
    <t>YESSICA ANTONELLA SILVERO GONZALEZ</t>
  </si>
  <si>
    <t>NILDA CONCEPCION PERALTA MARIN</t>
  </si>
  <si>
    <t>FREDDY GABRIEL GAUTO LESME</t>
  </si>
  <si>
    <t>LUCAS ALFONSO ORTIZ VERA</t>
  </si>
  <si>
    <t>DIGNA MARLENE TRUBGER DUARTE</t>
  </si>
  <si>
    <t>ALVARO ARIEL BRUYN AGUERO</t>
  </si>
  <si>
    <t>CARLOS ALBERTO QUIÑONEZ QUIÑONEZ</t>
  </si>
  <si>
    <t>ANGEL LOPEZ VILLAMAYOR</t>
  </si>
  <si>
    <t>MIGUEL ANGEL ARZA MACHADO</t>
  </si>
  <si>
    <t>OSVALDO JAVIER MARTINEZ</t>
  </si>
</sst>
</file>

<file path=xl/styles.xml><?xml version="1.0" encoding="utf-8"?>
<styleSheet xmlns="http://schemas.openxmlformats.org/spreadsheetml/2006/main">
  <numFmts count="15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_-* #,##0_-;\-* #,##0_-;_-* &quot;-&quot;_-;_-@_-"/>
    <numFmt numFmtId="165" formatCode="_-* #,##0.00_-;\-* #,##0.00_-;_-* &quot;-&quot;??_-;_-@_-"/>
    <numFmt numFmtId="166" formatCode="_(&quot;Gs&quot;\ * #,##0_);_(&quot;Gs&quot;\ * \(#,##0\);_(&quot;Gs&quot;\ * &quot;-&quot;_);_(@_)"/>
    <numFmt numFmtId="167" formatCode="_(&quot;Gs&quot;\ * #,##0.00_);_(&quot;Gs&quot;\ * \(#,##0.00\);_(&quot;Gs&quot;\ * &quot;-&quot;??_);_(@_)"/>
    <numFmt numFmtId="168" formatCode="#,##0;[Red]#,##0"/>
    <numFmt numFmtId="169" formatCode="_-[$€]* #,##0.00_-;\-[$€]* #,##0.00_-;_-[$€]* &quot;-&quot;??_-;_-@_-"/>
    <numFmt numFmtId="170" formatCode="_-* #,##0_-;\-* #,##0_-;_-* &quot;-&quot;??_-;_-@_-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Century Gothic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60"/>
      <name val="Arial"/>
      <family val="2"/>
    </font>
    <font>
      <sz val="11"/>
      <color indexed="60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b/>
      <sz val="11"/>
      <color indexed="8"/>
      <name val="Arial"/>
      <family val="2"/>
    </font>
    <font>
      <b/>
      <sz val="16"/>
      <color indexed="2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5" tint="-0.24997000396251678"/>
      <name val="Arial"/>
      <family val="2"/>
    </font>
    <font>
      <sz val="11"/>
      <color theme="5" tint="-0.24997000396251678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b/>
      <sz val="16"/>
      <color theme="5" tint="0.39998000860214233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8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27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2" fillId="0" borderId="0" xfId="0" applyNumberFormat="1" applyFont="1" applyAlignment="1">
      <alignment/>
    </xf>
    <xf numFmtId="168" fontId="2" fillId="0" borderId="0" xfId="0" applyNumberFormat="1" applyFont="1" applyFill="1" applyAlignment="1">
      <alignment/>
    </xf>
    <xf numFmtId="3" fontId="6" fillId="0" borderId="0" xfId="0" applyNumberFormat="1" applyFont="1" applyAlignment="1">
      <alignment horizontal="center"/>
    </xf>
    <xf numFmtId="3" fontId="5" fillId="35" borderId="0" xfId="0" applyNumberFormat="1" applyFont="1" applyFill="1" applyAlignment="1">
      <alignment horizontal="right"/>
    </xf>
    <xf numFmtId="0" fontId="7" fillId="0" borderId="0" xfId="0" applyFont="1" applyBorder="1" applyAlignment="1">
      <alignment horizontal="center"/>
    </xf>
    <xf numFmtId="170" fontId="2" fillId="35" borderId="10" xfId="50" applyNumberFormat="1" applyFont="1" applyFill="1" applyBorder="1" applyAlignment="1">
      <alignment/>
    </xf>
    <xf numFmtId="168" fontId="4" fillId="36" borderId="11" xfId="0" applyNumberFormat="1" applyFont="1" applyFill="1" applyBorder="1" applyAlignment="1">
      <alignment vertical="center" wrapText="1"/>
    </xf>
    <xf numFmtId="168" fontId="4" fillId="36" borderId="12" xfId="0" applyNumberFormat="1" applyFont="1" applyFill="1" applyBorder="1" applyAlignment="1">
      <alignment vertical="center" wrapText="1"/>
    </xf>
    <xf numFmtId="0" fontId="2" fillId="35" borderId="0" xfId="0" applyFont="1" applyFill="1" applyAlignment="1">
      <alignment/>
    </xf>
    <xf numFmtId="3" fontId="2" fillId="35" borderId="0" xfId="0" applyNumberFormat="1" applyFont="1" applyFill="1" applyAlignment="1">
      <alignment/>
    </xf>
    <xf numFmtId="170" fontId="2" fillId="0" borderId="0" xfId="0" applyNumberFormat="1" applyFont="1" applyAlignment="1">
      <alignment/>
    </xf>
    <xf numFmtId="170" fontId="4" fillId="34" borderId="10" xfId="50" applyNumberFormat="1" applyFont="1" applyFill="1" applyBorder="1" applyAlignment="1">
      <alignment horizontal="center" vertical="center" wrapText="1"/>
    </xf>
    <xf numFmtId="170" fontId="4" fillId="36" borderId="11" xfId="50" applyNumberFormat="1" applyFont="1" applyFill="1" applyBorder="1" applyAlignment="1">
      <alignment vertical="center" wrapText="1"/>
    </xf>
    <xf numFmtId="170" fontId="4" fillId="36" borderId="12" xfId="50" applyNumberFormat="1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0" fontId="4" fillId="0" borderId="10" xfId="5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170" fontId="10" fillId="0" borderId="0" xfId="50" applyNumberFormat="1" applyFont="1" applyAlignment="1">
      <alignment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57" fillId="35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35" borderId="11" xfId="0" applyFont="1" applyFill="1" applyBorder="1" applyAlignment="1">
      <alignment/>
    </xf>
    <xf numFmtId="168" fontId="0" fillId="0" borderId="0" xfId="0" applyNumberFormat="1" applyAlignment="1">
      <alignment/>
    </xf>
    <xf numFmtId="170" fontId="2" fillId="35" borderId="10" xfId="50" applyNumberFormat="1" applyFont="1" applyFill="1" applyBorder="1" applyAlignment="1">
      <alignment horizontal="right"/>
    </xf>
    <xf numFmtId="3" fontId="2" fillId="35" borderId="10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2" fillId="37" borderId="14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2" fillId="37" borderId="15" xfId="0" applyFont="1" applyFill="1" applyBorder="1" applyAlignment="1">
      <alignment/>
    </xf>
    <xf numFmtId="0" fontId="2" fillId="37" borderId="16" xfId="0" applyFont="1" applyFill="1" applyBorder="1" applyAlignment="1">
      <alignment/>
    </xf>
    <xf numFmtId="0" fontId="2" fillId="37" borderId="17" xfId="0" applyFont="1" applyFill="1" applyBorder="1" applyAlignment="1">
      <alignment/>
    </xf>
    <xf numFmtId="170" fontId="2" fillId="36" borderId="18" xfId="50" applyNumberFormat="1" applyFont="1" applyFill="1" applyBorder="1" applyAlignment="1">
      <alignment/>
    </xf>
    <xf numFmtId="170" fontId="2" fillId="36" borderId="13" xfId="50" applyNumberFormat="1" applyFont="1" applyFill="1" applyBorder="1" applyAlignment="1">
      <alignment/>
    </xf>
    <xf numFmtId="170" fontId="2" fillId="36" borderId="16" xfId="50" applyNumberFormat="1" applyFont="1" applyFill="1" applyBorder="1" applyAlignment="1">
      <alignment/>
    </xf>
    <xf numFmtId="170" fontId="2" fillId="36" borderId="17" xfId="5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70" fontId="2" fillId="35" borderId="11" xfId="5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68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right" vertical="center" wrapText="1"/>
    </xf>
    <xf numFmtId="170" fontId="2" fillId="35" borderId="19" xfId="50" applyNumberFormat="1" applyFont="1" applyFill="1" applyBorder="1" applyAlignment="1">
      <alignment/>
    </xf>
    <xf numFmtId="0" fontId="8" fillId="36" borderId="19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/>
    </xf>
    <xf numFmtId="170" fontId="58" fillId="36" borderId="0" xfId="50" applyNumberFormat="1" applyFont="1" applyFill="1" applyBorder="1" applyAlignment="1">
      <alignment horizontal="center"/>
    </xf>
    <xf numFmtId="170" fontId="59" fillId="36" borderId="0" xfId="50" applyNumberFormat="1" applyFont="1" applyFill="1" applyBorder="1" applyAlignment="1">
      <alignment/>
    </xf>
    <xf numFmtId="170" fontId="2" fillId="36" borderId="0" xfId="50" applyNumberFormat="1" applyFont="1" applyFill="1" applyBorder="1" applyAlignment="1">
      <alignment/>
    </xf>
    <xf numFmtId="0" fontId="2" fillId="37" borderId="2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170" fontId="2" fillId="37" borderId="10" xfId="50" applyNumberFormat="1" applyFont="1" applyFill="1" applyBorder="1" applyAlignment="1">
      <alignment horizontal="right"/>
    </xf>
    <xf numFmtId="168" fontId="4" fillId="0" borderId="0" xfId="0" applyNumberFormat="1" applyFont="1" applyFill="1" applyBorder="1" applyAlignment="1">
      <alignment/>
    </xf>
    <xf numFmtId="170" fontId="10" fillId="0" borderId="0" xfId="5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68" fontId="4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8" fontId="60" fillId="0" borderId="10" xfId="0" applyNumberFormat="1" applyFont="1" applyBorder="1" applyAlignment="1">
      <alignment horizontal="right" vertical="center" wrapText="1"/>
    </xf>
    <xf numFmtId="168" fontId="4" fillId="37" borderId="1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37" borderId="1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170" fontId="57" fillId="35" borderId="12" xfId="50" applyNumberFormat="1" applyFont="1" applyFill="1" applyBorder="1" applyAlignment="1">
      <alignment horizontal="right"/>
    </xf>
    <xf numFmtId="170" fontId="2" fillId="35" borderId="12" xfId="50" applyNumberFormat="1" applyFont="1" applyFill="1" applyBorder="1" applyAlignment="1">
      <alignment horizontal="right"/>
    </xf>
    <xf numFmtId="3" fontId="2" fillId="35" borderId="11" xfId="0" applyNumberFormat="1" applyFont="1" applyFill="1" applyBorder="1" applyAlignment="1">
      <alignment horizontal="right"/>
    </xf>
    <xf numFmtId="3" fontId="2" fillId="35" borderId="12" xfId="0" applyNumberFormat="1" applyFont="1" applyFill="1" applyBorder="1" applyAlignment="1">
      <alignment horizontal="right"/>
    </xf>
    <xf numFmtId="3" fontId="57" fillId="35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/>
    </xf>
    <xf numFmtId="3" fontId="2" fillId="35" borderId="10" xfId="0" applyNumberFormat="1" applyFont="1" applyFill="1" applyBorder="1" applyAlignment="1">
      <alignment/>
    </xf>
    <xf numFmtId="0" fontId="7" fillId="0" borderId="12" xfId="0" applyFont="1" applyBorder="1" applyAlignment="1">
      <alignment/>
    </xf>
    <xf numFmtId="170" fontId="4" fillId="0" borderId="0" xfId="5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168" fontId="4" fillId="35" borderId="0" xfId="0" applyNumberFormat="1" applyFont="1" applyFill="1" applyBorder="1" applyAlignment="1">
      <alignment/>
    </xf>
    <xf numFmtId="0" fontId="61" fillId="36" borderId="21" xfId="0" applyFont="1" applyFill="1" applyBorder="1" applyAlignment="1">
      <alignment/>
    </xf>
    <xf numFmtId="0" fontId="61" fillId="36" borderId="18" xfId="0" applyFont="1" applyFill="1" applyBorder="1" applyAlignment="1">
      <alignment/>
    </xf>
    <xf numFmtId="0" fontId="61" fillId="36" borderId="19" xfId="0" applyFont="1" applyFill="1" applyBorder="1" applyAlignment="1">
      <alignment/>
    </xf>
    <xf numFmtId="0" fontId="61" fillId="36" borderId="16" xfId="0" applyFont="1" applyFill="1" applyBorder="1" applyAlignment="1">
      <alignment/>
    </xf>
    <xf numFmtId="168" fontId="2" fillId="0" borderId="10" xfId="0" applyNumberFormat="1" applyFont="1" applyBorder="1" applyAlignment="1">
      <alignment horizontal="left" vertical="center" wrapText="1"/>
    </xf>
    <xf numFmtId="168" fontId="4" fillId="0" borderId="21" xfId="0" applyNumberFormat="1" applyFont="1" applyFill="1" applyBorder="1" applyAlignment="1">
      <alignment/>
    </xf>
    <xf numFmtId="168" fontId="4" fillId="0" borderId="18" xfId="0" applyNumberFormat="1" applyFont="1" applyFill="1" applyBorder="1" applyAlignment="1">
      <alignment/>
    </xf>
    <xf numFmtId="168" fontId="4" fillId="0" borderId="13" xfId="0" applyNumberFormat="1" applyFont="1" applyFill="1" applyBorder="1" applyAlignment="1">
      <alignment/>
    </xf>
    <xf numFmtId="168" fontId="4" fillId="0" borderId="19" xfId="0" applyNumberFormat="1" applyFont="1" applyFill="1" applyBorder="1" applyAlignment="1">
      <alignment/>
    </xf>
    <xf numFmtId="168" fontId="4" fillId="0" borderId="16" xfId="0" applyNumberFormat="1" applyFont="1" applyFill="1" applyBorder="1" applyAlignment="1">
      <alignment/>
    </xf>
    <xf numFmtId="168" fontId="4" fillId="0" borderId="17" xfId="0" applyNumberFormat="1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3" fontId="2" fillId="35" borderId="0" xfId="0" applyNumberFormat="1" applyFont="1" applyFill="1" applyBorder="1" applyAlignment="1">
      <alignment/>
    </xf>
    <xf numFmtId="0" fontId="4" fillId="38" borderId="10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170" fontId="2" fillId="0" borderId="0" xfId="0" applyNumberFormat="1" applyFont="1" applyBorder="1" applyAlignment="1">
      <alignment/>
    </xf>
    <xf numFmtId="3" fontId="2" fillId="0" borderId="0" xfId="0" applyNumberFormat="1" applyFont="1" applyFill="1" applyAlignment="1">
      <alignment/>
    </xf>
    <xf numFmtId="0" fontId="62" fillId="36" borderId="2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168" fontId="4" fillId="0" borderId="11" xfId="0" applyNumberFormat="1" applyFont="1" applyBorder="1" applyAlignment="1">
      <alignment horizontal="center" vertical="center" wrapText="1"/>
    </xf>
    <xf numFmtId="168" fontId="4" fillId="0" borderId="22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70" fontId="4" fillId="0" borderId="11" xfId="50" applyNumberFormat="1" applyFont="1" applyBorder="1" applyAlignment="1">
      <alignment horizontal="center" vertical="center" wrapText="1"/>
    </xf>
    <xf numFmtId="170" fontId="4" fillId="0" borderId="22" xfId="50" applyNumberFormat="1" applyFont="1" applyBorder="1" applyAlignment="1">
      <alignment horizontal="center" vertical="center" wrapText="1"/>
    </xf>
    <xf numFmtId="170" fontId="4" fillId="0" borderId="12" xfId="50" applyNumberFormat="1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4" fillId="35" borderId="22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horizontal="left" vertical="center" wrapText="1"/>
    </xf>
    <xf numFmtId="168" fontId="4" fillId="37" borderId="12" xfId="0" applyNumberFormat="1" applyFont="1" applyFill="1" applyBorder="1" applyAlignment="1">
      <alignment horizontal="center" vertical="center" wrapText="1"/>
    </xf>
    <xf numFmtId="168" fontId="4" fillId="37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170" fontId="4" fillId="0" borderId="10" xfId="50" applyNumberFormat="1" applyFont="1" applyBorder="1" applyAlignment="1">
      <alignment horizontal="left" vertical="center" wrapText="1"/>
    </xf>
    <xf numFmtId="168" fontId="4" fillId="35" borderId="10" xfId="0" applyNumberFormat="1" applyFont="1" applyFill="1" applyBorder="1" applyAlignment="1">
      <alignment horizontal="center" vertical="center" wrapText="1"/>
    </xf>
    <xf numFmtId="168" fontId="4" fillId="35" borderId="10" xfId="0" applyNumberFormat="1" applyFont="1" applyFill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8" fontId="4" fillId="39" borderId="10" xfId="51" applyNumberFormat="1" applyFont="1" applyFill="1" applyBorder="1" applyAlignment="1">
      <alignment vertical="center" wrapText="1"/>
    </xf>
    <xf numFmtId="168" fontId="4" fillId="37" borderId="11" xfId="51" applyNumberFormat="1" applyFont="1" applyFill="1" applyBorder="1" applyAlignment="1">
      <alignment horizontal="right" vertical="center" wrapText="1"/>
    </xf>
    <xf numFmtId="168" fontId="4" fillId="37" borderId="12" xfId="51" applyNumberFormat="1" applyFont="1" applyFill="1" applyBorder="1" applyAlignment="1">
      <alignment horizontal="right" vertical="center" wrapText="1"/>
    </xf>
    <xf numFmtId="168" fontId="4" fillId="40" borderId="10" xfId="51" applyNumberFormat="1" applyFont="1" applyFill="1" applyBorder="1" applyAlignment="1">
      <alignment horizontal="right" vertical="center" wrapText="1"/>
    </xf>
    <xf numFmtId="168" fontId="4" fillId="35" borderId="22" xfId="0" applyNumberFormat="1" applyFont="1" applyFill="1" applyBorder="1" applyAlignment="1">
      <alignment horizontal="center" vertical="center" wrapText="1"/>
    </xf>
    <xf numFmtId="168" fontId="4" fillId="35" borderId="12" xfId="0" applyNumberFormat="1" applyFont="1" applyFill="1" applyBorder="1" applyAlignment="1">
      <alignment horizontal="center" vertical="center" wrapText="1"/>
    </xf>
    <xf numFmtId="168" fontId="4" fillId="35" borderId="11" xfId="0" applyNumberFormat="1" applyFont="1" applyFill="1" applyBorder="1" applyAlignment="1">
      <alignment horizontal="center" vertical="center" wrapText="1"/>
    </xf>
    <xf numFmtId="168" fontId="4" fillId="35" borderId="11" xfId="0" applyNumberFormat="1" applyFont="1" applyFill="1" applyBorder="1" applyAlignment="1">
      <alignment horizontal="left" vertical="center" wrapText="1"/>
    </xf>
    <xf numFmtId="168" fontId="4" fillId="35" borderId="12" xfId="0" applyNumberFormat="1" applyFont="1" applyFill="1" applyBorder="1" applyAlignment="1">
      <alignment horizontal="left" vertical="center" wrapText="1"/>
    </xf>
    <xf numFmtId="168" fontId="4" fillId="35" borderId="22" xfId="0" applyNumberFormat="1" applyFont="1" applyFill="1" applyBorder="1" applyAlignment="1">
      <alignment horizontal="left" vertical="center" wrapText="1"/>
    </xf>
    <xf numFmtId="168" fontId="4" fillId="0" borderId="10" xfId="0" applyNumberFormat="1" applyFont="1" applyFill="1" applyBorder="1" applyAlignment="1">
      <alignment horizontal="center"/>
    </xf>
    <xf numFmtId="168" fontId="4" fillId="0" borderId="11" xfId="0" applyNumberFormat="1" applyFont="1" applyFill="1" applyBorder="1" applyAlignment="1">
      <alignment horizontal="center"/>
    </xf>
    <xf numFmtId="168" fontId="4" fillId="0" borderId="12" xfId="0" applyNumberFormat="1" applyFont="1" applyFill="1" applyBorder="1" applyAlignment="1">
      <alignment horizontal="center"/>
    </xf>
    <xf numFmtId="170" fontId="4" fillId="0" borderId="11" xfId="50" applyNumberFormat="1" applyFont="1" applyBorder="1" applyAlignment="1">
      <alignment horizontal="left"/>
    </xf>
    <xf numFmtId="170" fontId="4" fillId="0" borderId="12" xfId="50" applyNumberFormat="1" applyFont="1" applyBorder="1" applyAlignment="1">
      <alignment horizontal="left"/>
    </xf>
    <xf numFmtId="3" fontId="2" fillId="38" borderId="11" xfId="0" applyNumberFormat="1" applyFont="1" applyFill="1" applyBorder="1" applyAlignment="1">
      <alignment horizontal="right"/>
    </xf>
    <xf numFmtId="3" fontId="2" fillId="38" borderId="22" xfId="0" applyNumberFormat="1" applyFont="1" applyFill="1" applyBorder="1" applyAlignment="1">
      <alignment horizontal="right"/>
    </xf>
    <xf numFmtId="3" fontId="2" fillId="38" borderId="12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170" fontId="4" fillId="41" borderId="10" xfId="0" applyNumberFormat="1" applyFont="1" applyFill="1" applyBorder="1" applyAlignment="1">
      <alignment horizontal="center"/>
    </xf>
    <xf numFmtId="0" fontId="4" fillId="41" borderId="10" xfId="0" applyFont="1" applyFill="1" applyBorder="1" applyAlignment="1">
      <alignment horizontal="center"/>
    </xf>
    <xf numFmtId="0" fontId="4" fillId="41" borderId="21" xfId="0" applyFont="1" applyFill="1" applyBorder="1" applyAlignment="1">
      <alignment horizontal="center" wrapText="1"/>
    </xf>
    <xf numFmtId="0" fontId="4" fillId="41" borderId="18" xfId="0" applyFont="1" applyFill="1" applyBorder="1" applyAlignment="1">
      <alignment horizontal="center" wrapText="1"/>
    </xf>
    <xf numFmtId="0" fontId="4" fillId="41" borderId="13" xfId="0" applyFont="1" applyFill="1" applyBorder="1" applyAlignment="1">
      <alignment horizontal="center" wrapText="1"/>
    </xf>
    <xf numFmtId="0" fontId="4" fillId="41" borderId="19" xfId="0" applyFont="1" applyFill="1" applyBorder="1" applyAlignment="1">
      <alignment horizontal="center" wrapText="1"/>
    </xf>
    <xf numFmtId="0" fontId="4" fillId="41" borderId="16" xfId="0" applyFont="1" applyFill="1" applyBorder="1" applyAlignment="1">
      <alignment horizontal="center" wrapText="1"/>
    </xf>
    <xf numFmtId="0" fontId="4" fillId="41" borderId="17" xfId="0" applyFont="1" applyFill="1" applyBorder="1" applyAlignment="1">
      <alignment horizontal="center" wrapText="1"/>
    </xf>
    <xf numFmtId="170" fontId="4" fillId="39" borderId="11" xfId="0" applyNumberFormat="1" applyFont="1" applyFill="1" applyBorder="1" applyAlignment="1">
      <alignment/>
    </xf>
    <xf numFmtId="0" fontId="4" fillId="39" borderId="22" xfId="0" applyFont="1" applyFill="1" applyBorder="1" applyAlignment="1">
      <alignment/>
    </xf>
    <xf numFmtId="0" fontId="4" fillId="39" borderId="12" xfId="0" applyFont="1" applyFill="1" applyBorder="1" applyAlignment="1">
      <alignment/>
    </xf>
    <xf numFmtId="168" fontId="4" fillId="37" borderId="13" xfId="0" applyNumberFormat="1" applyFont="1" applyFill="1" applyBorder="1" applyAlignment="1">
      <alignment/>
    </xf>
    <xf numFmtId="168" fontId="4" fillId="37" borderId="17" xfId="0" applyNumberFormat="1" applyFont="1" applyFill="1" applyBorder="1" applyAlignment="1">
      <alignment/>
    </xf>
    <xf numFmtId="168" fontId="4" fillId="35" borderId="21" xfId="0" applyNumberFormat="1" applyFont="1" applyFill="1" applyBorder="1" applyAlignment="1">
      <alignment horizontal="center" wrapText="1"/>
    </xf>
    <xf numFmtId="168" fontId="4" fillId="35" borderId="18" xfId="0" applyNumberFormat="1" applyFont="1" applyFill="1" applyBorder="1" applyAlignment="1">
      <alignment horizontal="center" wrapText="1"/>
    </xf>
    <xf numFmtId="168" fontId="4" fillId="35" borderId="19" xfId="0" applyNumberFormat="1" applyFont="1" applyFill="1" applyBorder="1" applyAlignment="1">
      <alignment horizontal="center" wrapText="1"/>
    </xf>
    <xf numFmtId="168" fontId="4" fillId="35" borderId="16" xfId="0" applyNumberFormat="1" applyFont="1" applyFill="1" applyBorder="1" applyAlignment="1">
      <alignment horizontal="center" wrapText="1"/>
    </xf>
    <xf numFmtId="168" fontId="61" fillId="36" borderId="13" xfId="0" applyNumberFormat="1" applyFont="1" applyFill="1" applyBorder="1" applyAlignment="1">
      <alignment horizontal="center"/>
    </xf>
    <xf numFmtId="168" fontId="61" fillId="36" borderId="17" xfId="0" applyNumberFormat="1" applyFont="1" applyFill="1" applyBorder="1" applyAlignment="1">
      <alignment horizontal="center"/>
    </xf>
    <xf numFmtId="170" fontId="4" fillId="35" borderId="11" xfId="50" applyNumberFormat="1" applyFont="1" applyFill="1" applyBorder="1" applyAlignment="1">
      <alignment horizontal="left"/>
    </xf>
    <xf numFmtId="170" fontId="4" fillId="35" borderId="12" xfId="50" applyNumberFormat="1" applyFont="1" applyFill="1" applyBorder="1" applyAlignment="1">
      <alignment horizontal="left"/>
    </xf>
    <xf numFmtId="170" fontId="4" fillId="0" borderId="10" xfId="50" applyNumberFormat="1" applyFont="1" applyBorder="1" applyAlignment="1">
      <alignment horizontal="left"/>
    </xf>
    <xf numFmtId="0" fontId="4" fillId="0" borderId="10" xfId="0" applyNumberFormat="1" applyFont="1" applyFill="1" applyBorder="1" applyAlignment="1">
      <alignment horizontal="center"/>
    </xf>
    <xf numFmtId="168" fontId="4" fillId="35" borderId="14" xfId="51" applyNumberFormat="1" applyFont="1" applyFill="1" applyBorder="1" applyAlignment="1">
      <alignment horizontal="center" vertical="center" wrapText="1"/>
    </xf>
    <xf numFmtId="168" fontId="4" fillId="37" borderId="11" xfId="51" applyNumberFormat="1" applyFont="1" applyFill="1" applyBorder="1" applyAlignment="1">
      <alignment vertical="center" wrapText="1"/>
    </xf>
    <xf numFmtId="168" fontId="4" fillId="37" borderId="22" xfId="51" applyNumberFormat="1" applyFont="1" applyFill="1" applyBorder="1" applyAlignment="1">
      <alignment vertical="center" wrapText="1"/>
    </xf>
    <xf numFmtId="168" fontId="4" fillId="37" borderId="12" xfId="51" applyNumberFormat="1" applyFont="1" applyFill="1" applyBorder="1" applyAlignment="1">
      <alignment vertical="center" wrapText="1"/>
    </xf>
    <xf numFmtId="168" fontId="4" fillId="37" borderId="21" xfId="0" applyNumberFormat="1" applyFont="1" applyFill="1" applyBorder="1" applyAlignment="1">
      <alignment horizontal="center" vertical="center" wrapText="1"/>
    </xf>
    <xf numFmtId="168" fontId="4" fillId="37" borderId="18" xfId="0" applyNumberFormat="1" applyFont="1" applyFill="1" applyBorder="1" applyAlignment="1">
      <alignment horizontal="center" vertical="center" wrapText="1"/>
    </xf>
    <xf numFmtId="168" fontId="4" fillId="37" borderId="13" xfId="0" applyNumberFormat="1" applyFont="1" applyFill="1" applyBorder="1" applyAlignment="1">
      <alignment horizontal="center" vertical="center" wrapText="1"/>
    </xf>
    <xf numFmtId="168" fontId="4" fillId="37" borderId="14" xfId="0" applyNumberFormat="1" applyFont="1" applyFill="1" applyBorder="1" applyAlignment="1">
      <alignment horizontal="center" vertical="center" wrapText="1"/>
    </xf>
    <xf numFmtId="168" fontId="4" fillId="37" borderId="0" xfId="0" applyNumberFormat="1" applyFont="1" applyFill="1" applyBorder="1" applyAlignment="1">
      <alignment horizontal="center" vertical="center" wrapText="1"/>
    </xf>
    <xf numFmtId="168" fontId="4" fillId="37" borderId="15" xfId="0" applyNumberFormat="1" applyFont="1" applyFill="1" applyBorder="1" applyAlignment="1">
      <alignment horizontal="center" vertical="center" wrapText="1"/>
    </xf>
    <xf numFmtId="170" fontId="4" fillId="0" borderId="22" xfId="50" applyNumberFormat="1" applyFont="1" applyBorder="1" applyAlignment="1">
      <alignment horizontal="center"/>
    </xf>
    <xf numFmtId="170" fontId="4" fillId="0" borderId="12" xfId="50" applyNumberFormat="1" applyFont="1" applyBorder="1" applyAlignment="1">
      <alignment horizontal="center"/>
    </xf>
    <xf numFmtId="0" fontId="4" fillId="35" borderId="11" xfId="0" applyNumberFormat="1" applyFont="1" applyFill="1" applyBorder="1" applyAlignment="1">
      <alignment horizontal="center"/>
    </xf>
    <xf numFmtId="0" fontId="4" fillId="35" borderId="12" xfId="0" applyNumberFormat="1" applyFont="1" applyFill="1" applyBorder="1" applyAlignment="1">
      <alignment horizontal="center"/>
    </xf>
    <xf numFmtId="168" fontId="4" fillId="35" borderId="11" xfId="0" applyNumberFormat="1" applyFont="1" applyFill="1" applyBorder="1" applyAlignment="1">
      <alignment horizontal="center"/>
    </xf>
    <xf numFmtId="168" fontId="4" fillId="35" borderId="12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 horizontal="left" wrapText="1"/>
    </xf>
    <xf numFmtId="0" fontId="4" fillId="35" borderId="12" xfId="0" applyFont="1" applyFill="1" applyBorder="1" applyAlignment="1">
      <alignment horizontal="left" wrapText="1"/>
    </xf>
    <xf numFmtId="170" fontId="63" fillId="35" borderId="11" xfId="50" applyNumberFormat="1" applyFont="1" applyFill="1" applyBorder="1" applyAlignment="1">
      <alignment horizontal="left"/>
    </xf>
    <xf numFmtId="170" fontId="63" fillId="35" borderId="12" xfId="5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168" fontId="4" fillId="39" borderId="11" xfId="51" applyNumberFormat="1" applyFont="1" applyFill="1" applyBorder="1" applyAlignment="1">
      <alignment vertical="center" wrapText="1"/>
    </xf>
    <xf numFmtId="168" fontId="4" fillId="39" borderId="22" xfId="51" applyNumberFormat="1" applyFont="1" applyFill="1" applyBorder="1" applyAlignment="1">
      <alignment vertical="center" wrapText="1"/>
    </xf>
    <xf numFmtId="168" fontId="4" fillId="39" borderId="12" xfId="51" applyNumberFormat="1" applyFont="1" applyFill="1" applyBorder="1" applyAlignment="1">
      <alignment vertical="center" wrapText="1"/>
    </xf>
    <xf numFmtId="168" fontId="4" fillId="39" borderId="11" xfId="51" applyNumberFormat="1" applyFont="1" applyFill="1" applyBorder="1" applyAlignment="1">
      <alignment horizontal="right" vertical="center" wrapText="1"/>
    </xf>
    <xf numFmtId="168" fontId="4" fillId="39" borderId="22" xfId="51" applyNumberFormat="1" applyFont="1" applyFill="1" applyBorder="1" applyAlignment="1">
      <alignment horizontal="right" vertical="center" wrapText="1"/>
    </xf>
    <xf numFmtId="168" fontId="4" fillId="39" borderId="12" xfId="51" applyNumberFormat="1" applyFont="1" applyFill="1" applyBorder="1" applyAlignment="1">
      <alignment horizontal="right" vertical="center" wrapText="1"/>
    </xf>
    <xf numFmtId="0" fontId="4" fillId="35" borderId="11" xfId="0" applyFont="1" applyFill="1" applyBorder="1" applyAlignment="1">
      <alignment vertical="center" wrapText="1"/>
    </xf>
    <xf numFmtId="0" fontId="4" fillId="35" borderId="22" xfId="0" applyFont="1" applyFill="1" applyBorder="1" applyAlignment="1">
      <alignment vertical="center" wrapText="1"/>
    </xf>
    <xf numFmtId="170" fontId="4" fillId="36" borderId="13" xfId="50" applyNumberFormat="1" applyFont="1" applyFill="1" applyBorder="1" applyAlignment="1">
      <alignment/>
    </xf>
    <xf numFmtId="170" fontId="4" fillId="36" borderId="17" xfId="50" applyNumberFormat="1" applyFont="1" applyFill="1" applyBorder="1" applyAlignment="1">
      <alignment/>
    </xf>
    <xf numFmtId="170" fontId="4" fillId="0" borderId="11" xfId="50" applyNumberFormat="1" applyFont="1" applyBorder="1" applyAlignment="1">
      <alignment horizontal="left" vertical="center" wrapText="1"/>
    </xf>
    <xf numFmtId="170" fontId="4" fillId="0" borderId="12" xfId="50" applyNumberFormat="1" applyFont="1" applyBorder="1" applyAlignment="1">
      <alignment horizontal="left" vertical="center" wrapText="1"/>
    </xf>
    <xf numFmtId="170" fontId="4" fillId="0" borderId="10" xfId="50" applyNumberFormat="1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vertical="center" wrapText="1"/>
    </xf>
    <xf numFmtId="0" fontId="6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70" fontId="4" fillId="37" borderId="12" xfId="50" applyNumberFormat="1" applyFont="1" applyFill="1" applyBorder="1" applyAlignment="1">
      <alignment horizontal="center" vertical="center" wrapText="1"/>
    </xf>
    <xf numFmtId="170" fontId="4" fillId="37" borderId="10" xfId="50" applyNumberFormat="1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8" fontId="4" fillId="0" borderId="10" xfId="0" applyNumberFormat="1" applyFont="1" applyFill="1" applyBorder="1" applyAlignment="1">
      <alignment horizontal="center" vertical="center" wrapText="1"/>
    </xf>
    <xf numFmtId="170" fontId="4" fillId="0" borderId="10" xfId="5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70" fontId="4" fillId="0" borderId="22" xfId="50" applyNumberFormat="1" applyFont="1" applyBorder="1" applyAlignment="1">
      <alignment horizontal="left" vertical="center" wrapText="1"/>
    </xf>
    <xf numFmtId="0" fontId="4" fillId="35" borderId="12" xfId="0" applyFont="1" applyFill="1" applyBorder="1" applyAlignment="1">
      <alignment vertical="center" wrapText="1"/>
    </xf>
    <xf numFmtId="0" fontId="4" fillId="0" borderId="1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12" xfId="0" applyFont="1" applyBorder="1" applyAlignment="1">
      <alignment wrapText="1"/>
    </xf>
    <xf numFmtId="170" fontId="4" fillId="0" borderId="22" xfId="50" applyNumberFormat="1" applyFont="1" applyBorder="1" applyAlignment="1">
      <alignment horizontal="left"/>
    </xf>
    <xf numFmtId="168" fontId="4" fillId="0" borderId="22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170" fontId="4" fillId="0" borderId="10" xfId="50" applyNumberFormat="1" applyFont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170" fontId="4" fillId="0" borderId="11" xfId="50" applyNumberFormat="1" applyFont="1" applyBorder="1" applyAlignment="1">
      <alignment horizontal="center"/>
    </xf>
    <xf numFmtId="0" fontId="63" fillId="35" borderId="11" xfId="0" applyFont="1" applyFill="1" applyBorder="1" applyAlignment="1">
      <alignment horizontal="left" wrapText="1"/>
    </xf>
    <xf numFmtId="0" fontId="63" fillId="35" borderId="12" xfId="0" applyFont="1" applyFill="1" applyBorder="1" applyAlignment="1">
      <alignment horizontal="left" wrapText="1"/>
    </xf>
    <xf numFmtId="168" fontId="4" fillId="0" borderId="11" xfId="0" applyNumberFormat="1" applyFont="1" applyBorder="1" applyAlignment="1">
      <alignment horizontal="center" vertical="center"/>
    </xf>
    <xf numFmtId="168" fontId="4" fillId="0" borderId="12" xfId="0" applyNumberFormat="1" applyFont="1" applyBorder="1" applyAlignment="1">
      <alignment horizontal="center" vertical="center"/>
    </xf>
    <xf numFmtId="170" fontId="4" fillId="35" borderId="11" xfId="50" applyNumberFormat="1" applyFont="1" applyFill="1" applyBorder="1" applyAlignment="1">
      <alignment horizontal="center"/>
    </xf>
    <xf numFmtId="170" fontId="4" fillId="35" borderId="12" xfId="50" applyNumberFormat="1" applyFont="1" applyFill="1" applyBorder="1" applyAlignment="1">
      <alignment horizontal="center"/>
    </xf>
    <xf numFmtId="168" fontId="4" fillId="0" borderId="11" xfId="0" applyNumberFormat="1" applyFont="1" applyFill="1" applyBorder="1" applyAlignment="1">
      <alignment horizontal="center" vertical="center" wrapText="1"/>
    </xf>
    <xf numFmtId="168" fontId="4" fillId="0" borderId="12" xfId="0" applyNumberFormat="1" applyFont="1" applyFill="1" applyBorder="1" applyAlignment="1">
      <alignment horizontal="center" vertical="center" wrapText="1"/>
    </xf>
    <xf numFmtId="168" fontId="4" fillId="0" borderId="11" xfId="0" applyNumberFormat="1" applyFont="1" applyFill="1" applyBorder="1" applyAlignment="1">
      <alignment horizontal="left" vertical="center" wrapText="1"/>
    </xf>
    <xf numFmtId="168" fontId="4" fillId="0" borderId="12" xfId="0" applyNumberFormat="1" applyFont="1" applyFill="1" applyBorder="1" applyAlignment="1">
      <alignment horizontal="left" vertical="center" wrapText="1"/>
    </xf>
    <xf numFmtId="168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35" borderId="22" xfId="0" applyFont="1" applyFill="1" applyBorder="1" applyAlignment="1">
      <alignment/>
    </xf>
    <xf numFmtId="170" fontId="2" fillId="38" borderId="11" xfId="50" applyNumberFormat="1" applyFont="1" applyFill="1" applyBorder="1" applyAlignment="1">
      <alignment/>
    </xf>
    <xf numFmtId="170" fontId="2" fillId="38" borderId="12" xfId="50" applyNumberFormat="1" applyFont="1" applyFill="1" applyBorder="1" applyAlignment="1">
      <alignment/>
    </xf>
    <xf numFmtId="170" fontId="2" fillId="38" borderId="22" xfId="50" applyNumberFormat="1" applyFont="1" applyFill="1" applyBorder="1" applyAlignment="1">
      <alignment/>
    </xf>
    <xf numFmtId="170" fontId="2" fillId="38" borderId="10" xfId="50" applyNumberFormat="1" applyFont="1" applyFill="1" applyBorder="1" applyAlignment="1">
      <alignment/>
    </xf>
    <xf numFmtId="170" fontId="4" fillId="38" borderId="11" xfId="50" applyNumberFormat="1" applyFont="1" applyFill="1" applyBorder="1" applyAlignment="1">
      <alignment/>
    </xf>
    <xf numFmtId="170" fontId="4" fillId="38" borderId="22" xfId="50" applyNumberFormat="1" applyFont="1" applyFill="1" applyBorder="1" applyAlignment="1">
      <alignment/>
    </xf>
    <xf numFmtId="170" fontId="4" fillId="38" borderId="12" xfId="50" applyNumberFormat="1" applyFont="1" applyFill="1" applyBorder="1" applyAlignment="1">
      <alignment/>
    </xf>
    <xf numFmtId="170" fontId="4" fillId="38" borderId="18" xfId="50" applyNumberFormat="1" applyFont="1" applyFill="1" applyBorder="1" applyAlignment="1">
      <alignment/>
    </xf>
    <xf numFmtId="170" fontId="4" fillId="38" borderId="16" xfId="50" applyNumberFormat="1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2" fillId="42" borderId="12" xfId="0" applyFont="1" applyFill="1" applyBorder="1" applyAlignment="1">
      <alignment/>
    </xf>
    <xf numFmtId="0" fontId="2" fillId="38" borderId="11" xfId="0" applyFont="1" applyFill="1" applyBorder="1" applyAlignment="1">
      <alignment/>
    </xf>
    <xf numFmtId="0" fontId="2" fillId="38" borderId="12" xfId="0" applyFont="1" applyFill="1" applyBorder="1" applyAlignment="1">
      <alignment/>
    </xf>
    <xf numFmtId="3" fontId="2" fillId="38" borderId="11" xfId="0" applyNumberFormat="1" applyFont="1" applyFill="1" applyBorder="1" applyAlignment="1">
      <alignment/>
    </xf>
    <xf numFmtId="3" fontId="2" fillId="38" borderId="12" xfId="0" applyNumberFormat="1" applyFont="1" applyFill="1" applyBorder="1" applyAlignment="1">
      <alignment/>
    </xf>
    <xf numFmtId="170" fontId="57" fillId="38" borderId="11" xfId="50" applyNumberFormat="1" applyFont="1" applyFill="1" applyBorder="1" applyAlignment="1">
      <alignment/>
    </xf>
    <xf numFmtId="170" fontId="57" fillId="38" borderId="12" xfId="50" applyNumberFormat="1" applyFont="1" applyFill="1" applyBorder="1" applyAlignment="1">
      <alignment/>
    </xf>
    <xf numFmtId="3" fontId="2" fillId="38" borderId="22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819150</xdr:colOff>
      <xdr:row>4</xdr:row>
      <xdr:rowOff>1619250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866775</xdr:colOff>
      <xdr:row>0</xdr:row>
      <xdr:rowOff>161925</xdr:rowOff>
    </xdr:from>
    <xdr:to>
      <xdr:col>17</xdr:col>
      <xdr:colOff>1171575</xdr:colOff>
      <xdr:row>4</xdr:row>
      <xdr:rowOff>2266950</xdr:rowOff>
    </xdr:to>
    <xdr:pic>
      <xdr:nvPicPr>
        <xdr:cNvPr id="2" name="Picture 334"/>
        <xdr:cNvPicPr preferRelativeResize="1">
          <a:picLocks noChangeAspect="1"/>
        </xdr:cNvPicPr>
      </xdr:nvPicPr>
      <xdr:blipFill>
        <a:blip r:embed="rId2"/>
        <a:srcRect l="22940" t="9367" r="39198" b="75700"/>
        <a:stretch>
          <a:fillRect/>
        </a:stretch>
      </xdr:blipFill>
      <xdr:spPr>
        <a:xfrm>
          <a:off x="15211425" y="161925"/>
          <a:ext cx="5781675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X346"/>
  <sheetViews>
    <sheetView tabSelected="1" view="pageBreakPreview" zoomScale="60" zoomScaleNormal="70" zoomScalePageLayoutView="0" workbookViewId="0" topLeftCell="A294">
      <selection activeCell="T336" sqref="T336"/>
    </sheetView>
  </sheetViews>
  <sheetFormatPr defaultColWidth="9.140625" defaultRowHeight="12.75"/>
  <cols>
    <col min="1" max="1" width="9.28125" style="0" customWidth="1"/>
    <col min="2" max="2" width="18.140625" style="30" customWidth="1"/>
    <col min="3" max="3" width="33.7109375" style="1" customWidth="1"/>
    <col min="4" max="4" width="16.28125" style="1" customWidth="1"/>
    <col min="5" max="5" width="22.140625" style="1" customWidth="1"/>
    <col min="6" max="6" width="17.7109375" style="3" customWidth="1"/>
    <col min="7" max="7" width="16.140625" style="2" customWidth="1"/>
    <col min="8" max="8" width="17.00390625" style="2" customWidth="1"/>
    <col min="9" max="9" width="16.140625" style="2" customWidth="1"/>
    <col min="10" max="10" width="16.28125" style="2" customWidth="1"/>
    <col min="11" max="11" width="16.00390625" style="2" customWidth="1"/>
    <col min="12" max="12" width="16.28125" style="2" customWidth="1"/>
    <col min="13" max="13" width="15.8515625" style="2" customWidth="1"/>
    <col min="14" max="14" width="16.28125" style="0" customWidth="1"/>
    <col min="15" max="15" width="16.8515625" style="0" customWidth="1"/>
    <col min="16" max="17" width="16.57421875" style="0" customWidth="1"/>
    <col min="18" max="18" width="23.421875" style="28" customWidth="1"/>
    <col min="19" max="19" width="23.7109375" style="112" customWidth="1"/>
    <col min="20" max="20" width="31.57421875" style="0" customWidth="1"/>
    <col min="21" max="21" width="19.140625" style="0" customWidth="1"/>
    <col min="22" max="23" width="11.421875" style="0" customWidth="1"/>
    <col min="24" max="24" width="14.8515625" style="0" bestFit="1" customWidth="1"/>
    <col min="25" max="25" width="14.140625" style="0" bestFit="1" customWidth="1"/>
    <col min="26" max="255" width="11.421875" style="0" customWidth="1"/>
  </cols>
  <sheetData>
    <row r="1" spans="1:20" ht="15.75" customHeight="1">
      <c r="A1" s="213" t="s">
        <v>48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</row>
    <row r="2" spans="1:20" ht="15.7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</row>
    <row r="3" spans="1:20" ht="15.75" customHeight="1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</row>
    <row r="4" spans="1:20" ht="15.75" customHeight="1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</row>
    <row r="5" spans="1:20" ht="182.25" customHeight="1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</row>
    <row r="6" spans="1:20" ht="25.5" customHeight="1">
      <c r="A6" s="219" t="s">
        <v>0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4"/>
      <c r="R6" s="6"/>
      <c r="S6" s="6"/>
      <c r="T6" s="12"/>
    </row>
    <row r="7" spans="1:20" ht="30.75" customHeight="1">
      <c r="A7" s="219" t="s">
        <v>105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4"/>
      <c r="R7" s="6"/>
      <c r="S7" s="6"/>
      <c r="T7" s="13"/>
    </row>
    <row r="8" spans="1:20" s="9" customFormat="1" ht="44.25" customHeight="1">
      <c r="A8" s="29" t="s">
        <v>1</v>
      </c>
      <c r="B8" s="21" t="s">
        <v>2</v>
      </c>
      <c r="C8" s="8" t="s">
        <v>3</v>
      </c>
      <c r="D8" s="31" t="s">
        <v>4</v>
      </c>
      <c r="E8" s="31" t="s">
        <v>5</v>
      </c>
      <c r="F8" s="32" t="s">
        <v>6</v>
      </c>
      <c r="G8" s="32" t="s">
        <v>7</v>
      </c>
      <c r="H8" s="32" t="s">
        <v>8</v>
      </c>
      <c r="I8" s="32" t="s">
        <v>9</v>
      </c>
      <c r="J8" s="32" t="s">
        <v>10</v>
      </c>
      <c r="K8" s="32" t="s">
        <v>11</v>
      </c>
      <c r="L8" s="32" t="s">
        <v>12</v>
      </c>
      <c r="M8" s="32" t="s">
        <v>13</v>
      </c>
      <c r="N8" s="32" t="s">
        <v>14</v>
      </c>
      <c r="O8" s="32" t="s">
        <v>15</v>
      </c>
      <c r="P8" s="32" t="s">
        <v>16</v>
      </c>
      <c r="Q8" s="32" t="s">
        <v>17</v>
      </c>
      <c r="R8" s="8" t="s">
        <v>18</v>
      </c>
      <c r="S8" s="111" t="s">
        <v>104</v>
      </c>
      <c r="T8" s="8" t="s">
        <v>19</v>
      </c>
    </row>
    <row r="9" spans="1:22" s="5" customFormat="1" ht="21.75" customHeight="1">
      <c r="A9" s="133">
        <v>1</v>
      </c>
      <c r="B9" s="130">
        <v>1503219</v>
      </c>
      <c r="C9" s="212" t="s">
        <v>46</v>
      </c>
      <c r="D9" s="33">
        <v>111</v>
      </c>
      <c r="E9" s="34" t="s">
        <v>20</v>
      </c>
      <c r="F9" s="43">
        <v>1000000</v>
      </c>
      <c r="G9" s="43">
        <v>1000000</v>
      </c>
      <c r="H9" s="43">
        <v>1000000</v>
      </c>
      <c r="I9" s="43">
        <v>1000000</v>
      </c>
      <c r="J9" s="43">
        <v>1000000</v>
      </c>
      <c r="K9" s="43">
        <v>1000000</v>
      </c>
      <c r="L9" s="43">
        <v>1000000</v>
      </c>
      <c r="M9" s="43">
        <v>1000000</v>
      </c>
      <c r="N9" s="43">
        <v>1000000</v>
      </c>
      <c r="O9" s="43">
        <v>1000000</v>
      </c>
      <c r="P9" s="43">
        <v>1000000</v>
      </c>
      <c r="Q9" s="43">
        <v>1000000</v>
      </c>
      <c r="R9" s="27">
        <f>F9+G9+H9+I9+J9+K9+L9+M9+N9+O9+P9+Q9</f>
        <v>12000000</v>
      </c>
      <c r="S9" s="252">
        <v>1000000</v>
      </c>
      <c r="T9" s="134">
        <f>R9+S9</f>
        <v>13000000</v>
      </c>
      <c r="V9" s="10"/>
    </row>
    <row r="10" spans="1:22" s="5" customFormat="1" ht="21.75" customHeight="1">
      <c r="A10" s="133"/>
      <c r="B10" s="130"/>
      <c r="C10" s="212"/>
      <c r="D10" s="33">
        <v>232</v>
      </c>
      <c r="E10" s="34" t="s">
        <v>22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/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27">
        <f aca="true" t="shared" si="0" ref="R10:R68">F10+G10+H10+I10+J10+K10+L10+M10+N10+O10+P10+Q10</f>
        <v>0</v>
      </c>
      <c r="S10" s="253"/>
      <c r="T10" s="134"/>
      <c r="V10" s="10"/>
    </row>
    <row r="11" spans="1:24" s="7" customFormat="1" ht="21.75" customHeight="1">
      <c r="A11" s="220">
        <v>2</v>
      </c>
      <c r="B11" s="221">
        <v>2457296</v>
      </c>
      <c r="C11" s="222" t="s">
        <v>32</v>
      </c>
      <c r="D11" s="34">
        <v>111</v>
      </c>
      <c r="E11" s="34" t="s">
        <v>20</v>
      </c>
      <c r="F11" s="43">
        <v>2000000</v>
      </c>
      <c r="G11" s="43">
        <v>2000000</v>
      </c>
      <c r="H11" s="43">
        <v>2000000</v>
      </c>
      <c r="I11" s="43">
        <v>2000000</v>
      </c>
      <c r="J11" s="43">
        <v>2000000</v>
      </c>
      <c r="K11" s="43">
        <v>2000000</v>
      </c>
      <c r="L11" s="43">
        <v>2000000</v>
      </c>
      <c r="M11" s="43">
        <v>2000000</v>
      </c>
      <c r="N11" s="43">
        <v>2000000</v>
      </c>
      <c r="O11" s="43">
        <v>2000000</v>
      </c>
      <c r="P11" s="43">
        <v>2000000</v>
      </c>
      <c r="Q11" s="43">
        <v>2000000</v>
      </c>
      <c r="R11" s="27">
        <f t="shared" si="0"/>
        <v>24000000</v>
      </c>
      <c r="S11" s="252">
        <v>2000000</v>
      </c>
      <c r="T11" s="134">
        <f>R11+S11</f>
        <v>26000000</v>
      </c>
      <c r="U11" s="5"/>
      <c r="V11" s="10"/>
      <c r="X11" s="11"/>
    </row>
    <row r="12" spans="1:22" s="7" customFormat="1" ht="21.75" customHeight="1">
      <c r="A12" s="220"/>
      <c r="B12" s="221"/>
      <c r="C12" s="222"/>
      <c r="D12" s="34">
        <v>232</v>
      </c>
      <c r="E12" s="34" t="s">
        <v>22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27">
        <f t="shared" si="0"/>
        <v>0</v>
      </c>
      <c r="S12" s="253"/>
      <c r="T12" s="134"/>
      <c r="U12" s="5"/>
      <c r="V12" s="10"/>
    </row>
    <row r="13" spans="1:22" s="5" customFormat="1" ht="21.75" customHeight="1">
      <c r="A13" s="133">
        <v>3</v>
      </c>
      <c r="B13" s="130">
        <v>3728787</v>
      </c>
      <c r="C13" s="212" t="s">
        <v>33</v>
      </c>
      <c r="D13" s="33">
        <v>111</v>
      </c>
      <c r="E13" s="34" t="s">
        <v>20</v>
      </c>
      <c r="F13" s="43">
        <v>1500000</v>
      </c>
      <c r="G13" s="43">
        <v>1500000</v>
      </c>
      <c r="H13" s="43">
        <v>1500000</v>
      </c>
      <c r="I13" s="43">
        <v>1500000</v>
      </c>
      <c r="J13" s="43">
        <v>1500000</v>
      </c>
      <c r="K13" s="43">
        <v>1500000</v>
      </c>
      <c r="L13" s="43">
        <v>1500000</v>
      </c>
      <c r="M13" s="43">
        <v>1500000</v>
      </c>
      <c r="N13" s="43">
        <v>1500000</v>
      </c>
      <c r="O13" s="43">
        <v>1500000</v>
      </c>
      <c r="P13" s="43">
        <v>1500000</v>
      </c>
      <c r="Q13" s="43">
        <v>1500000</v>
      </c>
      <c r="R13" s="27">
        <f t="shared" si="0"/>
        <v>18000000</v>
      </c>
      <c r="S13" s="252">
        <v>1500000</v>
      </c>
      <c r="T13" s="134">
        <f>R13+S13</f>
        <v>19500000</v>
      </c>
      <c r="V13" s="10"/>
    </row>
    <row r="14" spans="1:22" s="5" customFormat="1" ht="21.75" customHeight="1">
      <c r="A14" s="133"/>
      <c r="B14" s="130"/>
      <c r="C14" s="212"/>
      <c r="D14" s="33">
        <v>232</v>
      </c>
      <c r="E14" s="34" t="s">
        <v>22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27">
        <f t="shared" si="0"/>
        <v>0</v>
      </c>
      <c r="S14" s="253"/>
      <c r="T14" s="134"/>
      <c r="V14" s="10"/>
    </row>
    <row r="15" spans="1:22" s="5" customFormat="1" ht="21.75" customHeight="1">
      <c r="A15" s="118">
        <v>4</v>
      </c>
      <c r="B15" s="209">
        <v>3849980</v>
      </c>
      <c r="C15" s="205" t="s">
        <v>34</v>
      </c>
      <c r="D15" s="33">
        <v>111</v>
      </c>
      <c r="E15" s="34" t="s">
        <v>20</v>
      </c>
      <c r="F15" s="43">
        <v>4015000</v>
      </c>
      <c r="G15" s="43">
        <v>4015000</v>
      </c>
      <c r="H15" s="43">
        <v>4015000</v>
      </c>
      <c r="I15" s="43">
        <v>4015000</v>
      </c>
      <c r="J15" s="43">
        <v>4015000</v>
      </c>
      <c r="K15" s="43">
        <v>4015000</v>
      </c>
      <c r="L15" s="43">
        <v>4015000</v>
      </c>
      <c r="M15" s="43">
        <v>4015000</v>
      </c>
      <c r="N15" s="43">
        <v>4015000</v>
      </c>
      <c r="O15" s="43">
        <v>4015000</v>
      </c>
      <c r="P15" s="43">
        <v>4015000</v>
      </c>
      <c r="Q15" s="43">
        <v>4015000</v>
      </c>
      <c r="R15" s="27">
        <f t="shared" si="0"/>
        <v>48180000</v>
      </c>
      <c r="S15" s="252">
        <v>5500000</v>
      </c>
      <c r="T15" s="202">
        <f>R15+R16+R17+S15</f>
        <v>53680000</v>
      </c>
      <c r="V15" s="10"/>
    </row>
    <row r="16" spans="1:22" s="5" customFormat="1" ht="21.75" customHeight="1">
      <c r="A16" s="119"/>
      <c r="B16" s="223"/>
      <c r="C16" s="206"/>
      <c r="D16" s="33">
        <v>232</v>
      </c>
      <c r="E16" s="34" t="s">
        <v>22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27">
        <f>F16+G16+H16+I16+J16+K16+L16+M16+N16+O16+P16+Q16</f>
        <v>0</v>
      </c>
      <c r="S16" s="254"/>
      <c r="T16" s="203"/>
      <c r="V16" s="10"/>
    </row>
    <row r="17" spans="1:22" s="5" customFormat="1" ht="21.75" customHeight="1">
      <c r="A17" s="120"/>
      <c r="B17" s="210"/>
      <c r="C17" s="224"/>
      <c r="D17" s="33">
        <v>133</v>
      </c>
      <c r="E17" s="34" t="s">
        <v>42</v>
      </c>
      <c r="F17" s="43"/>
      <c r="G17" s="43"/>
      <c r="H17" s="43"/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27">
        <f t="shared" si="0"/>
        <v>0</v>
      </c>
      <c r="S17" s="253"/>
      <c r="T17" s="204"/>
      <c r="V17" s="10"/>
    </row>
    <row r="18" spans="1:22" s="5" customFormat="1" ht="21.75" customHeight="1">
      <c r="A18" s="133">
        <v>5</v>
      </c>
      <c r="B18" s="130">
        <v>1504599</v>
      </c>
      <c r="C18" s="205" t="s">
        <v>43</v>
      </c>
      <c r="D18" s="33">
        <v>111</v>
      </c>
      <c r="E18" s="34" t="s">
        <v>20</v>
      </c>
      <c r="F18" s="43">
        <v>4000000</v>
      </c>
      <c r="G18" s="43">
        <v>4000000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27">
        <f t="shared" si="0"/>
        <v>8000000</v>
      </c>
      <c r="S18" s="252"/>
      <c r="T18" s="199">
        <f>R18+R19+R20+S18</f>
        <v>8000000</v>
      </c>
      <c r="V18" s="10"/>
    </row>
    <row r="19" spans="1:22" s="5" customFormat="1" ht="21.75" customHeight="1">
      <c r="A19" s="133"/>
      <c r="B19" s="130"/>
      <c r="C19" s="206"/>
      <c r="D19" s="33">
        <v>232</v>
      </c>
      <c r="E19" s="34" t="s">
        <v>36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27">
        <f t="shared" si="0"/>
        <v>0</v>
      </c>
      <c r="S19" s="254"/>
      <c r="T19" s="200"/>
      <c r="V19" s="10"/>
    </row>
    <row r="20" spans="1:22" s="5" customFormat="1" ht="21.75" customHeight="1">
      <c r="A20" s="133"/>
      <c r="B20" s="130"/>
      <c r="C20" s="206"/>
      <c r="D20" s="33">
        <v>133</v>
      </c>
      <c r="E20" s="34" t="s">
        <v>42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27">
        <f>F20+G20+H20+I20+J20+K20+L20+M20+N20+O20+P20+Q20</f>
        <v>0</v>
      </c>
      <c r="S20" s="253"/>
      <c r="T20" s="201"/>
      <c r="V20" s="10"/>
    </row>
    <row r="21" spans="1:22" s="5" customFormat="1" ht="21.75" customHeight="1">
      <c r="A21" s="118">
        <v>6</v>
      </c>
      <c r="B21" s="121">
        <v>3715005</v>
      </c>
      <c r="C21" s="124" t="s">
        <v>117</v>
      </c>
      <c r="D21" s="33">
        <v>111</v>
      </c>
      <c r="E21" s="34" t="s">
        <v>20</v>
      </c>
      <c r="F21" s="43">
        <v>0</v>
      </c>
      <c r="G21" s="43">
        <v>0</v>
      </c>
      <c r="H21" s="43">
        <v>0</v>
      </c>
      <c r="I21" s="57">
        <v>5500000</v>
      </c>
      <c r="J21" s="57">
        <v>5500000</v>
      </c>
      <c r="K21" s="57">
        <v>5500000</v>
      </c>
      <c r="L21" s="43">
        <v>5500000</v>
      </c>
      <c r="M21" s="57">
        <v>5500000</v>
      </c>
      <c r="N21" s="43">
        <v>5500000</v>
      </c>
      <c r="O21" s="57">
        <v>0</v>
      </c>
      <c r="P21" s="43">
        <v>0</v>
      </c>
      <c r="Q21" s="43">
        <v>0</v>
      </c>
      <c r="R21" s="27">
        <f t="shared" si="0"/>
        <v>33000000</v>
      </c>
      <c r="S21" s="255"/>
      <c r="T21" s="199">
        <f>R21+R22+R23+S21</f>
        <v>33000000</v>
      </c>
      <c r="V21" s="10"/>
    </row>
    <row r="22" spans="1:22" s="5" customFormat="1" ht="21.75" customHeight="1">
      <c r="A22" s="119"/>
      <c r="B22" s="122"/>
      <c r="C22" s="125"/>
      <c r="D22" s="33">
        <v>232</v>
      </c>
      <c r="E22" s="34" t="s">
        <v>36</v>
      </c>
      <c r="F22" s="43">
        <v>0</v>
      </c>
      <c r="G22" s="43">
        <v>0</v>
      </c>
      <c r="H22" s="43">
        <v>0</v>
      </c>
      <c r="I22" s="57">
        <v>0</v>
      </c>
      <c r="J22" s="57">
        <v>0</v>
      </c>
      <c r="K22" s="57">
        <v>0</v>
      </c>
      <c r="L22" s="43">
        <v>0</v>
      </c>
      <c r="M22" s="57">
        <v>0</v>
      </c>
      <c r="N22" s="43">
        <v>0</v>
      </c>
      <c r="O22" s="57">
        <v>0</v>
      </c>
      <c r="P22" s="43">
        <v>0</v>
      </c>
      <c r="Q22" s="43">
        <v>0</v>
      </c>
      <c r="R22" s="27">
        <f t="shared" si="0"/>
        <v>0</v>
      </c>
      <c r="S22" s="255"/>
      <c r="T22" s="200"/>
      <c r="V22" s="10"/>
    </row>
    <row r="23" spans="1:22" s="5" customFormat="1" ht="21.75" customHeight="1">
      <c r="A23" s="120"/>
      <c r="B23" s="123"/>
      <c r="C23" s="126"/>
      <c r="D23" s="33">
        <v>133</v>
      </c>
      <c r="E23" s="34" t="s">
        <v>42</v>
      </c>
      <c r="F23" s="43">
        <v>0</v>
      </c>
      <c r="G23" s="43">
        <v>0</v>
      </c>
      <c r="H23" s="43">
        <v>0</v>
      </c>
      <c r="I23" s="57">
        <v>0</v>
      </c>
      <c r="J23" s="57">
        <v>0</v>
      </c>
      <c r="K23" s="57">
        <v>0</v>
      </c>
      <c r="L23" s="43">
        <v>0</v>
      </c>
      <c r="M23" s="57">
        <v>0</v>
      </c>
      <c r="N23" s="43">
        <v>0</v>
      </c>
      <c r="O23" s="57"/>
      <c r="P23" s="43">
        <v>0</v>
      </c>
      <c r="Q23" s="43">
        <v>0</v>
      </c>
      <c r="R23" s="27">
        <f t="shared" si="0"/>
        <v>0</v>
      </c>
      <c r="S23" s="255"/>
      <c r="T23" s="201"/>
      <c r="V23" s="10"/>
    </row>
    <row r="24" spans="1:22" s="5" customFormat="1" ht="21.75" customHeight="1">
      <c r="A24" s="118">
        <v>7</v>
      </c>
      <c r="B24" s="121">
        <v>1287611</v>
      </c>
      <c r="C24" s="124" t="s">
        <v>146</v>
      </c>
      <c r="D24" s="33">
        <v>111</v>
      </c>
      <c r="E24" s="34" t="s">
        <v>20</v>
      </c>
      <c r="F24" s="43">
        <v>0</v>
      </c>
      <c r="G24" s="43">
        <v>0</v>
      </c>
      <c r="H24" s="43">
        <v>0</v>
      </c>
      <c r="I24" s="57">
        <v>0</v>
      </c>
      <c r="J24" s="57">
        <v>0</v>
      </c>
      <c r="K24" s="57">
        <v>0</v>
      </c>
      <c r="L24" s="43">
        <v>0</v>
      </c>
      <c r="M24" s="57">
        <v>0</v>
      </c>
      <c r="N24" s="43">
        <v>0</v>
      </c>
      <c r="O24" s="57">
        <v>4000000</v>
      </c>
      <c r="P24" s="57">
        <v>2500000</v>
      </c>
      <c r="Q24" s="57">
        <v>2500000</v>
      </c>
      <c r="R24" s="27">
        <f t="shared" si="0"/>
        <v>9000000</v>
      </c>
      <c r="S24" s="252">
        <v>1375000</v>
      </c>
      <c r="T24" s="199">
        <f>R24+R25+R26+S24</f>
        <v>16073778</v>
      </c>
      <c r="V24" s="10"/>
    </row>
    <row r="25" spans="1:22" s="5" customFormat="1" ht="21.75" customHeight="1">
      <c r="A25" s="119"/>
      <c r="B25" s="122"/>
      <c r="C25" s="125"/>
      <c r="D25" s="33">
        <v>232</v>
      </c>
      <c r="E25" s="34" t="s">
        <v>36</v>
      </c>
      <c r="F25" s="43">
        <v>0</v>
      </c>
      <c r="G25" s="43">
        <v>0</v>
      </c>
      <c r="H25" s="43">
        <v>0</v>
      </c>
      <c r="I25" s="57">
        <v>0</v>
      </c>
      <c r="J25" s="57">
        <v>0</v>
      </c>
      <c r="K25" s="57">
        <v>0</v>
      </c>
      <c r="L25" s="43">
        <v>0</v>
      </c>
      <c r="M25" s="57">
        <v>0</v>
      </c>
      <c r="N25" s="43">
        <v>0</v>
      </c>
      <c r="O25" s="57">
        <v>0</v>
      </c>
      <c r="P25" s="57">
        <v>490445</v>
      </c>
      <c r="Q25" s="57">
        <v>2208333</v>
      </c>
      <c r="R25" s="27">
        <f t="shared" si="0"/>
        <v>2698778</v>
      </c>
      <c r="S25" s="254"/>
      <c r="T25" s="200"/>
      <c r="V25" s="10"/>
    </row>
    <row r="26" spans="1:22" s="5" customFormat="1" ht="21.75" customHeight="1">
      <c r="A26" s="120"/>
      <c r="B26" s="123"/>
      <c r="C26" s="126"/>
      <c r="D26" s="33">
        <v>133</v>
      </c>
      <c r="E26" s="34" t="s">
        <v>42</v>
      </c>
      <c r="F26" s="43">
        <v>0</v>
      </c>
      <c r="G26" s="43">
        <v>0</v>
      </c>
      <c r="H26" s="43">
        <v>0</v>
      </c>
      <c r="I26" s="57">
        <v>0</v>
      </c>
      <c r="J26" s="57">
        <v>0</v>
      </c>
      <c r="K26" s="57">
        <v>0</v>
      </c>
      <c r="L26" s="43">
        <v>0</v>
      </c>
      <c r="M26" s="57">
        <v>0</v>
      </c>
      <c r="N26" s="43">
        <v>0</v>
      </c>
      <c r="O26" s="57">
        <v>0</v>
      </c>
      <c r="P26" s="57">
        <v>1500000</v>
      </c>
      <c r="Q26" s="57">
        <v>1500000</v>
      </c>
      <c r="R26" s="27">
        <f t="shared" si="0"/>
        <v>3000000</v>
      </c>
      <c r="S26" s="253"/>
      <c r="T26" s="201"/>
      <c r="V26" s="10"/>
    </row>
    <row r="27" spans="1:22" s="5" customFormat="1" ht="21.75" customHeight="1">
      <c r="A27" s="133">
        <v>8</v>
      </c>
      <c r="B27" s="211">
        <v>3932325</v>
      </c>
      <c r="C27" s="212" t="s">
        <v>35</v>
      </c>
      <c r="D27" s="41">
        <v>133</v>
      </c>
      <c r="E27" s="56" t="s">
        <v>20</v>
      </c>
      <c r="F27" s="57">
        <v>24000000</v>
      </c>
      <c r="G27" s="57">
        <v>24000000</v>
      </c>
      <c r="H27" s="57">
        <v>24000000</v>
      </c>
      <c r="I27" s="57">
        <v>0</v>
      </c>
      <c r="J27" s="57">
        <v>0</v>
      </c>
      <c r="K27" s="57">
        <v>0</v>
      </c>
      <c r="L27" s="43">
        <v>0</v>
      </c>
      <c r="M27" s="57">
        <v>0</v>
      </c>
      <c r="N27" s="43">
        <v>0</v>
      </c>
      <c r="O27" s="57">
        <v>0</v>
      </c>
      <c r="P27" s="57">
        <v>0</v>
      </c>
      <c r="Q27" s="57">
        <v>0</v>
      </c>
      <c r="R27" s="27">
        <f t="shared" si="0"/>
        <v>72000000</v>
      </c>
      <c r="S27" s="252"/>
      <c r="T27" s="199">
        <f>R27+R28+R29+S27</f>
        <v>81000000</v>
      </c>
      <c r="V27" s="10"/>
    </row>
    <row r="28" spans="1:22" s="5" customFormat="1" ht="25.5" customHeight="1">
      <c r="A28" s="133"/>
      <c r="B28" s="211"/>
      <c r="C28" s="212"/>
      <c r="D28" s="33">
        <v>111</v>
      </c>
      <c r="E28" s="58" t="s">
        <v>21</v>
      </c>
      <c r="F28" s="43">
        <v>3000000</v>
      </c>
      <c r="G28" s="43">
        <v>3000000</v>
      </c>
      <c r="H28" s="43">
        <v>3000000</v>
      </c>
      <c r="I28" s="57">
        <v>0</v>
      </c>
      <c r="J28" s="57">
        <v>0</v>
      </c>
      <c r="K28" s="57">
        <v>0</v>
      </c>
      <c r="L28" s="43">
        <v>0</v>
      </c>
      <c r="M28" s="57">
        <v>0</v>
      </c>
      <c r="N28" s="43">
        <v>0</v>
      </c>
      <c r="O28" s="57">
        <v>0</v>
      </c>
      <c r="P28" s="43">
        <v>0</v>
      </c>
      <c r="Q28" s="43">
        <v>0</v>
      </c>
      <c r="R28" s="27">
        <f t="shared" si="0"/>
        <v>9000000</v>
      </c>
      <c r="S28" s="254"/>
      <c r="T28" s="200"/>
      <c r="V28" s="10"/>
    </row>
    <row r="29" spans="1:22" s="5" customFormat="1" ht="25.5" customHeight="1">
      <c r="A29" s="133"/>
      <c r="B29" s="211"/>
      <c r="C29" s="212"/>
      <c r="D29" s="33">
        <v>232</v>
      </c>
      <c r="E29" s="101" t="s">
        <v>36</v>
      </c>
      <c r="F29" s="60">
        <v>0</v>
      </c>
      <c r="G29" s="79">
        <v>0</v>
      </c>
      <c r="H29" s="59">
        <v>0</v>
      </c>
      <c r="I29" s="57">
        <v>0</v>
      </c>
      <c r="J29" s="57">
        <v>0</v>
      </c>
      <c r="K29" s="57">
        <v>0</v>
      </c>
      <c r="L29" s="43">
        <v>0</v>
      </c>
      <c r="M29" s="57">
        <v>0</v>
      </c>
      <c r="N29" s="43">
        <v>0</v>
      </c>
      <c r="O29" s="57">
        <v>0</v>
      </c>
      <c r="P29" s="60">
        <v>0</v>
      </c>
      <c r="Q29" s="60">
        <v>0</v>
      </c>
      <c r="R29" s="27">
        <f t="shared" si="0"/>
        <v>0</v>
      </c>
      <c r="S29" s="253"/>
      <c r="T29" s="201"/>
      <c r="V29" s="10"/>
    </row>
    <row r="30" spans="1:22" s="5" customFormat="1" ht="25.5" customHeight="1">
      <c r="A30" s="118">
        <v>9</v>
      </c>
      <c r="B30" s="121">
        <v>658873</v>
      </c>
      <c r="C30" s="124" t="s">
        <v>180</v>
      </c>
      <c r="D30" s="41">
        <v>133</v>
      </c>
      <c r="E30" s="56" t="s">
        <v>20</v>
      </c>
      <c r="F30" s="60">
        <v>0</v>
      </c>
      <c r="G30" s="79">
        <v>0</v>
      </c>
      <c r="H30" s="59">
        <v>0</v>
      </c>
      <c r="I30" s="57">
        <v>0</v>
      </c>
      <c r="J30" s="57">
        <v>0</v>
      </c>
      <c r="K30" s="57">
        <v>0</v>
      </c>
      <c r="L30" s="43">
        <v>0</v>
      </c>
      <c r="M30" s="57">
        <v>0</v>
      </c>
      <c r="N30" s="43">
        <v>0</v>
      </c>
      <c r="O30" s="43">
        <v>24000000</v>
      </c>
      <c r="P30" s="43">
        <v>24000000</v>
      </c>
      <c r="Q30" s="60">
        <v>24000000</v>
      </c>
      <c r="R30" s="27">
        <f t="shared" si="0"/>
        <v>72000000</v>
      </c>
      <c r="S30" s="252">
        <v>7500000</v>
      </c>
      <c r="T30" s="199">
        <f>R30+R31+R32+S30</f>
        <v>96952225</v>
      </c>
      <c r="V30" s="10"/>
    </row>
    <row r="31" spans="1:22" s="5" customFormat="1" ht="25.5" customHeight="1">
      <c r="A31" s="119"/>
      <c r="B31" s="122"/>
      <c r="C31" s="125"/>
      <c r="D31" s="33">
        <v>111</v>
      </c>
      <c r="E31" s="58" t="s">
        <v>21</v>
      </c>
      <c r="F31" s="60">
        <v>0</v>
      </c>
      <c r="G31" s="79">
        <v>0</v>
      </c>
      <c r="H31" s="59">
        <v>0</v>
      </c>
      <c r="I31" s="57">
        <v>0</v>
      </c>
      <c r="J31" s="57">
        <v>0</v>
      </c>
      <c r="K31" s="57">
        <v>0</v>
      </c>
      <c r="L31" s="43">
        <v>0</v>
      </c>
      <c r="M31" s="57">
        <v>0</v>
      </c>
      <c r="N31" s="43">
        <v>0</v>
      </c>
      <c r="O31" s="43">
        <v>5000000</v>
      </c>
      <c r="P31" s="43">
        <v>5000000</v>
      </c>
      <c r="Q31" s="60">
        <v>5000000</v>
      </c>
      <c r="R31" s="27">
        <f t="shared" si="0"/>
        <v>15000000</v>
      </c>
      <c r="S31" s="254"/>
      <c r="T31" s="200"/>
      <c r="V31" s="10"/>
    </row>
    <row r="32" spans="1:22" s="5" customFormat="1" ht="25.5" customHeight="1">
      <c r="A32" s="120"/>
      <c r="B32" s="123"/>
      <c r="C32" s="126"/>
      <c r="D32" s="33">
        <v>232</v>
      </c>
      <c r="E32" s="101" t="s">
        <v>36</v>
      </c>
      <c r="F32" s="60">
        <v>0</v>
      </c>
      <c r="G32" s="79">
        <v>0</v>
      </c>
      <c r="H32" s="59">
        <v>0</v>
      </c>
      <c r="I32" s="57">
        <v>0</v>
      </c>
      <c r="J32" s="57">
        <v>0</v>
      </c>
      <c r="K32" s="57">
        <v>0</v>
      </c>
      <c r="L32" s="43">
        <v>0</v>
      </c>
      <c r="M32" s="57">
        <v>0</v>
      </c>
      <c r="N32" s="43">
        <v>0</v>
      </c>
      <c r="O32" s="43">
        <v>0</v>
      </c>
      <c r="P32" s="60">
        <v>0</v>
      </c>
      <c r="Q32" s="60">
        <v>2452225</v>
      </c>
      <c r="R32" s="27">
        <f t="shared" si="0"/>
        <v>2452225</v>
      </c>
      <c r="S32" s="253"/>
      <c r="T32" s="201"/>
      <c r="V32" s="10"/>
    </row>
    <row r="33" spans="1:22" s="5" customFormat="1" ht="25.5" customHeight="1">
      <c r="A33" s="118">
        <v>10</v>
      </c>
      <c r="B33" s="121">
        <v>4375342</v>
      </c>
      <c r="C33" s="124" t="s">
        <v>124</v>
      </c>
      <c r="D33" s="41">
        <v>133</v>
      </c>
      <c r="E33" s="56" t="s">
        <v>20</v>
      </c>
      <c r="F33" s="60">
        <v>0</v>
      </c>
      <c r="G33" s="79">
        <v>0</v>
      </c>
      <c r="H33" s="59">
        <v>0</v>
      </c>
      <c r="I33" s="59">
        <v>24000000</v>
      </c>
      <c r="J33" s="59">
        <v>24000000</v>
      </c>
      <c r="K33" s="60">
        <v>24000000</v>
      </c>
      <c r="L33" s="43">
        <v>24000000</v>
      </c>
      <c r="M33" s="43">
        <v>24000000</v>
      </c>
      <c r="N33" s="43">
        <v>29000000</v>
      </c>
      <c r="O33" s="43">
        <v>0</v>
      </c>
      <c r="P33" s="60">
        <v>0</v>
      </c>
      <c r="Q33" s="60">
        <v>0</v>
      </c>
      <c r="R33" s="27">
        <f t="shared" si="0"/>
        <v>149000000</v>
      </c>
      <c r="S33" s="255">
        <v>12153538</v>
      </c>
      <c r="T33" s="199">
        <f>R33+R34+R35+S33</f>
        <v>161153538</v>
      </c>
      <c r="V33" s="10"/>
    </row>
    <row r="34" spans="1:22" s="5" customFormat="1" ht="25.5" customHeight="1">
      <c r="A34" s="119"/>
      <c r="B34" s="122"/>
      <c r="C34" s="125"/>
      <c r="D34" s="33">
        <v>111</v>
      </c>
      <c r="E34" s="58" t="s">
        <v>21</v>
      </c>
      <c r="F34" s="60">
        <v>0</v>
      </c>
      <c r="G34" s="79">
        <v>0</v>
      </c>
      <c r="H34" s="59">
        <v>0</v>
      </c>
      <c r="I34" s="59">
        <v>0</v>
      </c>
      <c r="J34" s="59">
        <v>0</v>
      </c>
      <c r="K34" s="60">
        <v>0</v>
      </c>
      <c r="L34" s="43">
        <v>0</v>
      </c>
      <c r="M34" s="43">
        <v>0</v>
      </c>
      <c r="N34" s="43">
        <v>0</v>
      </c>
      <c r="O34" s="43">
        <v>0</v>
      </c>
      <c r="P34" s="60"/>
      <c r="Q34" s="60">
        <v>0</v>
      </c>
      <c r="R34" s="27">
        <f t="shared" si="0"/>
        <v>0</v>
      </c>
      <c r="S34" s="255"/>
      <c r="T34" s="200"/>
      <c r="V34" s="10"/>
    </row>
    <row r="35" spans="1:22" s="5" customFormat="1" ht="25.5" customHeight="1">
      <c r="A35" s="120"/>
      <c r="B35" s="123"/>
      <c r="C35" s="126"/>
      <c r="D35" s="33">
        <v>232</v>
      </c>
      <c r="E35" s="101" t="s">
        <v>36</v>
      </c>
      <c r="F35" s="60">
        <v>0</v>
      </c>
      <c r="G35" s="79">
        <v>0</v>
      </c>
      <c r="H35" s="59">
        <v>0</v>
      </c>
      <c r="I35" s="59">
        <v>0</v>
      </c>
      <c r="J35" s="59"/>
      <c r="K35" s="60"/>
      <c r="L35" s="43"/>
      <c r="M35" s="43"/>
      <c r="N35" s="43"/>
      <c r="O35" s="43">
        <v>0</v>
      </c>
      <c r="P35" s="60">
        <v>0</v>
      </c>
      <c r="Q35" s="60">
        <v>0</v>
      </c>
      <c r="R35" s="27">
        <f t="shared" si="0"/>
        <v>0</v>
      </c>
      <c r="S35" s="255"/>
      <c r="T35" s="201"/>
      <c r="V35" s="10"/>
    </row>
    <row r="36" spans="1:22" s="5" customFormat="1" ht="21.75" customHeight="1">
      <c r="A36" s="127"/>
      <c r="B36" s="215"/>
      <c r="C36" s="217"/>
      <c r="D36" s="47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9"/>
      <c r="R36" s="27">
        <f t="shared" si="0"/>
        <v>0</v>
      </c>
      <c r="S36" s="256"/>
      <c r="T36" s="178">
        <f>T9+T11+T13+T15+T18+T21+T24+T27+T30+T33</f>
        <v>508359541</v>
      </c>
      <c r="U36" s="177"/>
      <c r="V36" s="10"/>
    </row>
    <row r="37" spans="1:22" s="5" customFormat="1" ht="21.75" customHeight="1">
      <c r="A37" s="128"/>
      <c r="B37" s="216"/>
      <c r="C37" s="218"/>
      <c r="D37" s="47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9"/>
      <c r="R37" s="27">
        <f t="shared" si="0"/>
        <v>0</v>
      </c>
      <c r="S37" s="257"/>
      <c r="T37" s="179"/>
      <c r="U37" s="177"/>
      <c r="V37" s="10"/>
    </row>
    <row r="38" spans="1:22" s="5" customFormat="1" ht="21.75" customHeight="1">
      <c r="A38" s="128"/>
      <c r="B38" s="216"/>
      <c r="C38" s="218"/>
      <c r="D38" s="47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  <c r="R38" s="27">
        <f t="shared" si="0"/>
        <v>0</v>
      </c>
      <c r="S38" s="258"/>
      <c r="T38" s="180"/>
      <c r="U38" s="177"/>
      <c r="V38" s="10"/>
    </row>
    <row r="39" spans="1:22" s="5" customFormat="1" ht="21.75" customHeight="1">
      <c r="A39" s="133">
        <v>11</v>
      </c>
      <c r="B39" s="140">
        <v>5119919</v>
      </c>
      <c r="C39" s="141" t="s">
        <v>139</v>
      </c>
      <c r="D39" s="33">
        <v>144</v>
      </c>
      <c r="E39" s="34" t="s">
        <v>28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2000000</v>
      </c>
      <c r="O39" s="41">
        <v>2000000</v>
      </c>
      <c r="P39" s="41">
        <v>2000000</v>
      </c>
      <c r="Q39" s="15">
        <v>2000000</v>
      </c>
      <c r="R39" s="27">
        <f t="shared" si="0"/>
        <v>8000000</v>
      </c>
      <c r="S39" s="252">
        <v>1333333</v>
      </c>
      <c r="T39" s="134">
        <f>R39+S39</f>
        <v>9333333</v>
      </c>
      <c r="V39" s="10"/>
    </row>
    <row r="40" spans="1:22" s="5" customFormat="1" ht="21.75" customHeight="1">
      <c r="A40" s="133"/>
      <c r="B40" s="139"/>
      <c r="C40" s="142"/>
      <c r="D40" s="33">
        <v>232</v>
      </c>
      <c r="E40" s="34" t="s">
        <v>22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15">
        <v>0</v>
      </c>
      <c r="R40" s="27">
        <f t="shared" si="0"/>
        <v>0</v>
      </c>
      <c r="S40" s="253"/>
      <c r="T40" s="134"/>
      <c r="V40" s="10"/>
    </row>
    <row r="41" spans="1:22" s="5" customFormat="1" ht="21.75" customHeight="1">
      <c r="A41" s="133">
        <v>12</v>
      </c>
      <c r="B41" s="130">
        <v>3319752</v>
      </c>
      <c r="C41" s="129" t="s">
        <v>47</v>
      </c>
      <c r="D41" s="33">
        <v>144</v>
      </c>
      <c r="E41" s="34" t="s">
        <v>28</v>
      </c>
      <c r="F41" s="15">
        <v>900000</v>
      </c>
      <c r="G41" s="15">
        <v>900000</v>
      </c>
      <c r="H41" s="15">
        <v>900000</v>
      </c>
      <c r="I41" s="15">
        <v>900000</v>
      </c>
      <c r="J41" s="15">
        <v>900000</v>
      </c>
      <c r="K41" s="15">
        <v>900000</v>
      </c>
      <c r="L41" s="15">
        <v>900000</v>
      </c>
      <c r="M41" s="15">
        <v>900000</v>
      </c>
      <c r="N41" s="15">
        <v>900000</v>
      </c>
      <c r="O41" s="15">
        <v>900000</v>
      </c>
      <c r="P41" s="15">
        <v>900000</v>
      </c>
      <c r="Q41" s="15">
        <v>900000</v>
      </c>
      <c r="R41" s="27">
        <f t="shared" si="0"/>
        <v>10800000</v>
      </c>
      <c r="S41" s="252">
        <v>900000</v>
      </c>
      <c r="T41" s="134">
        <f>R41+S41</f>
        <v>11700000</v>
      </c>
      <c r="V41" s="10"/>
    </row>
    <row r="42" spans="1:22" s="5" customFormat="1" ht="21.75" customHeight="1">
      <c r="A42" s="133"/>
      <c r="B42" s="130"/>
      <c r="C42" s="129"/>
      <c r="D42" s="33">
        <v>232</v>
      </c>
      <c r="E42" s="36" t="s">
        <v>22</v>
      </c>
      <c r="F42" s="15">
        <v>0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27">
        <f t="shared" si="0"/>
        <v>0</v>
      </c>
      <c r="S42" s="253"/>
      <c r="T42" s="134"/>
      <c r="V42" s="10"/>
    </row>
    <row r="43" spans="1:22" s="5" customFormat="1" ht="21.75" customHeight="1">
      <c r="A43" s="16"/>
      <c r="B43" s="22"/>
      <c r="C43" s="115" t="s">
        <v>23</v>
      </c>
      <c r="D43" s="64"/>
      <c r="E43" s="65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3"/>
      <c r="R43" s="27">
        <f t="shared" si="0"/>
        <v>0</v>
      </c>
      <c r="S43" s="259"/>
      <c r="T43" s="207">
        <f>T39+T41</f>
        <v>21033333</v>
      </c>
      <c r="V43" s="10"/>
    </row>
    <row r="44" spans="1:22" s="5" customFormat="1" ht="21.75" customHeight="1">
      <c r="A44" s="17"/>
      <c r="B44" s="23"/>
      <c r="C44" s="62"/>
      <c r="D44" s="66">
        <f>SUM(F43:Q43)</f>
        <v>0</v>
      </c>
      <c r="E44" s="66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5"/>
      <c r="R44" s="27">
        <f t="shared" si="0"/>
        <v>0</v>
      </c>
      <c r="S44" s="260"/>
      <c r="T44" s="208"/>
      <c r="V44" s="10"/>
    </row>
    <row r="45" spans="1:22" s="5" customFormat="1" ht="21.75" customHeight="1">
      <c r="A45" s="118">
        <v>13</v>
      </c>
      <c r="B45" s="209">
        <v>4044904</v>
      </c>
      <c r="C45" s="124" t="s">
        <v>27</v>
      </c>
      <c r="D45" s="61">
        <v>144</v>
      </c>
      <c r="E45" s="63" t="s">
        <v>28</v>
      </c>
      <c r="F45" s="43">
        <v>1610000</v>
      </c>
      <c r="G45" s="43">
        <v>1540000</v>
      </c>
      <c r="H45" s="43">
        <v>1540000</v>
      </c>
      <c r="I45" s="43">
        <v>1225000</v>
      </c>
      <c r="J45" s="43">
        <v>1715000</v>
      </c>
      <c r="K45" s="43">
        <v>1715000</v>
      </c>
      <c r="L45" s="43">
        <v>1715000</v>
      </c>
      <c r="M45" s="43">
        <v>1715000</v>
      </c>
      <c r="N45" s="43">
        <v>1575000</v>
      </c>
      <c r="O45" s="43">
        <v>1715000</v>
      </c>
      <c r="P45" s="43">
        <v>1785000</v>
      </c>
      <c r="Q45" s="43">
        <v>1645000</v>
      </c>
      <c r="R45" s="27">
        <f t="shared" si="0"/>
        <v>19495000</v>
      </c>
      <c r="S45" s="252">
        <v>1700000</v>
      </c>
      <c r="T45" s="134">
        <f>R45+S45</f>
        <v>21195000</v>
      </c>
      <c r="U45" s="20"/>
      <c r="V45" s="10"/>
    </row>
    <row r="46" spans="1:22" s="5" customFormat="1" ht="21" customHeight="1">
      <c r="A46" s="120"/>
      <c r="B46" s="210"/>
      <c r="C46" s="126"/>
      <c r="D46" s="33">
        <v>232</v>
      </c>
      <c r="E46" s="34" t="s">
        <v>22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/>
      <c r="O46" s="43">
        <v>0</v>
      </c>
      <c r="P46" s="43">
        <v>0</v>
      </c>
      <c r="Q46" s="43">
        <v>0</v>
      </c>
      <c r="R46" s="27">
        <f t="shared" si="0"/>
        <v>0</v>
      </c>
      <c r="S46" s="253"/>
      <c r="T46" s="134"/>
      <c r="V46" s="10"/>
    </row>
    <row r="47" spans="1:22" s="5" customFormat="1" ht="21.75" customHeight="1">
      <c r="A47" s="133">
        <v>15</v>
      </c>
      <c r="B47" s="130">
        <v>3530583</v>
      </c>
      <c r="C47" s="129" t="s">
        <v>37</v>
      </c>
      <c r="D47" s="33">
        <v>144</v>
      </c>
      <c r="E47" s="34" t="s">
        <v>28</v>
      </c>
      <c r="F47" s="43">
        <v>1400000</v>
      </c>
      <c r="G47" s="43">
        <v>1435000</v>
      </c>
      <c r="H47" s="43">
        <v>1435000</v>
      </c>
      <c r="I47" s="43">
        <v>945000</v>
      </c>
      <c r="J47" s="43">
        <v>1295000</v>
      </c>
      <c r="K47" s="43">
        <v>1295000</v>
      </c>
      <c r="L47" s="43">
        <v>1295000</v>
      </c>
      <c r="M47" s="43">
        <v>1295000</v>
      </c>
      <c r="N47" s="43">
        <v>1085000</v>
      </c>
      <c r="O47" s="43">
        <v>1715000</v>
      </c>
      <c r="P47" s="43">
        <v>1785000</v>
      </c>
      <c r="Q47" s="43">
        <v>1540000</v>
      </c>
      <c r="R47" s="27">
        <f t="shared" si="0"/>
        <v>16520000</v>
      </c>
      <c r="S47" s="252">
        <v>1700000</v>
      </c>
      <c r="T47" s="134">
        <f>R47+S47</f>
        <v>18220000</v>
      </c>
      <c r="V47" s="10"/>
    </row>
    <row r="48" spans="1:22" s="5" customFormat="1" ht="21.75" customHeight="1">
      <c r="A48" s="133"/>
      <c r="B48" s="130"/>
      <c r="C48" s="129"/>
      <c r="D48" s="33">
        <v>232</v>
      </c>
      <c r="E48" s="34" t="s">
        <v>22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27">
        <f t="shared" si="0"/>
        <v>0</v>
      </c>
      <c r="S48" s="253"/>
      <c r="T48" s="134"/>
      <c r="V48" s="10"/>
    </row>
    <row r="49" spans="1:22" s="5" customFormat="1" ht="21.75" customHeight="1">
      <c r="A49" s="133">
        <v>16</v>
      </c>
      <c r="B49" s="130">
        <v>4614356</v>
      </c>
      <c r="C49" s="129" t="s">
        <v>38</v>
      </c>
      <c r="D49" s="33">
        <v>144</v>
      </c>
      <c r="E49" s="34" t="s">
        <v>28</v>
      </c>
      <c r="F49" s="43">
        <v>1680000</v>
      </c>
      <c r="G49" s="43">
        <v>1610000</v>
      </c>
      <c r="H49" s="43">
        <v>1610000</v>
      </c>
      <c r="I49" s="43">
        <v>1225000</v>
      </c>
      <c r="J49" s="43">
        <v>1715000</v>
      </c>
      <c r="K49" s="43">
        <v>1715000</v>
      </c>
      <c r="L49" s="43">
        <v>1715000</v>
      </c>
      <c r="M49" s="43">
        <v>1715000</v>
      </c>
      <c r="N49" s="43">
        <v>1575000</v>
      </c>
      <c r="O49" s="43">
        <v>1505000</v>
      </c>
      <c r="P49" s="43">
        <v>1755000</v>
      </c>
      <c r="Q49" s="43">
        <v>1645000</v>
      </c>
      <c r="R49" s="27">
        <f t="shared" si="0"/>
        <v>19465000</v>
      </c>
      <c r="S49" s="252">
        <v>1700000</v>
      </c>
      <c r="T49" s="134">
        <f>R49+S49</f>
        <v>21165000</v>
      </c>
      <c r="V49" s="10"/>
    </row>
    <row r="50" spans="1:22" s="5" customFormat="1" ht="21.75" customHeight="1">
      <c r="A50" s="133"/>
      <c r="B50" s="130"/>
      <c r="C50" s="129"/>
      <c r="D50" s="33">
        <v>232</v>
      </c>
      <c r="E50" s="34" t="s">
        <v>22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27">
        <f t="shared" si="0"/>
        <v>0</v>
      </c>
      <c r="S50" s="253"/>
      <c r="T50" s="134"/>
      <c r="V50" s="10"/>
    </row>
    <row r="51" spans="1:22" s="5" customFormat="1" ht="21.75" customHeight="1">
      <c r="A51" s="133">
        <v>17</v>
      </c>
      <c r="B51" s="130">
        <v>1755531</v>
      </c>
      <c r="C51" s="129" t="s">
        <v>110</v>
      </c>
      <c r="D51" s="33">
        <v>144</v>
      </c>
      <c r="E51" s="34" t="s">
        <v>28</v>
      </c>
      <c r="F51" s="5">
        <v>0</v>
      </c>
      <c r="G51" s="43">
        <v>1540000</v>
      </c>
      <c r="H51" s="43">
        <v>1540000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27">
        <f t="shared" si="0"/>
        <v>3080000</v>
      </c>
      <c r="S51" s="252"/>
      <c r="T51" s="134">
        <f>R51+S51</f>
        <v>3080000</v>
      </c>
      <c r="V51" s="10"/>
    </row>
    <row r="52" spans="1:22" s="5" customFormat="1" ht="21.75" customHeight="1">
      <c r="A52" s="133"/>
      <c r="B52" s="130"/>
      <c r="C52" s="129"/>
      <c r="D52" s="33">
        <v>232</v>
      </c>
      <c r="E52" s="34" t="s">
        <v>22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27">
        <f t="shared" si="0"/>
        <v>0</v>
      </c>
      <c r="S52" s="253"/>
      <c r="T52" s="134"/>
      <c r="V52" s="10"/>
    </row>
    <row r="53" spans="1:22" s="5" customFormat="1" ht="21.75" customHeight="1">
      <c r="A53" s="133">
        <v>18</v>
      </c>
      <c r="B53" s="130">
        <v>2418085</v>
      </c>
      <c r="C53" s="129" t="s">
        <v>58</v>
      </c>
      <c r="D53" s="33">
        <v>144</v>
      </c>
      <c r="E53" s="34" t="s">
        <v>28</v>
      </c>
      <c r="F53" s="43">
        <v>1540000</v>
      </c>
      <c r="G53" s="43">
        <v>1505000</v>
      </c>
      <c r="H53" s="43">
        <v>1505000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1500000</v>
      </c>
      <c r="P53" s="43">
        <v>1500000</v>
      </c>
      <c r="Q53" s="43">
        <v>1500000</v>
      </c>
      <c r="R53" s="27">
        <f t="shared" si="0"/>
        <v>9050000</v>
      </c>
      <c r="S53" s="252">
        <v>375000</v>
      </c>
      <c r="T53" s="134">
        <f>R53+S53</f>
        <v>9425000</v>
      </c>
      <c r="V53" s="10"/>
    </row>
    <row r="54" spans="1:22" s="5" customFormat="1" ht="21.75" customHeight="1">
      <c r="A54" s="133"/>
      <c r="B54" s="130"/>
      <c r="C54" s="129"/>
      <c r="D54" s="33">
        <v>232</v>
      </c>
      <c r="E54" s="34" t="s">
        <v>22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27">
        <f t="shared" si="0"/>
        <v>0</v>
      </c>
      <c r="S54" s="253"/>
      <c r="T54" s="134"/>
      <c r="V54" s="10"/>
    </row>
    <row r="55" spans="1:22" s="5" customFormat="1" ht="21.75" customHeight="1">
      <c r="A55" s="240">
        <v>19</v>
      </c>
      <c r="B55" s="121">
        <v>6258150</v>
      </c>
      <c r="C55" s="124" t="s">
        <v>120</v>
      </c>
      <c r="D55" s="33">
        <v>144</v>
      </c>
      <c r="E55" s="34" t="s">
        <v>28</v>
      </c>
      <c r="F55" s="43">
        <v>0</v>
      </c>
      <c r="G55" s="43">
        <v>0</v>
      </c>
      <c r="H55" s="43">
        <v>0</v>
      </c>
      <c r="I55" s="43">
        <v>1155000</v>
      </c>
      <c r="J55" s="43">
        <v>1680000</v>
      </c>
      <c r="K55" s="43">
        <v>1680000</v>
      </c>
      <c r="L55" s="43">
        <v>1680000</v>
      </c>
      <c r="M55" s="43">
        <v>1680000</v>
      </c>
      <c r="N55" s="43">
        <v>910000</v>
      </c>
      <c r="O55" s="43">
        <v>1470000</v>
      </c>
      <c r="P55" s="43">
        <v>1715000</v>
      </c>
      <c r="Q55" s="43">
        <v>1575000</v>
      </c>
      <c r="R55" s="27">
        <f t="shared" si="0"/>
        <v>13545000</v>
      </c>
      <c r="S55" s="252"/>
      <c r="T55" s="134">
        <f>R55+S55</f>
        <v>13545000</v>
      </c>
      <c r="V55" s="10"/>
    </row>
    <row r="56" spans="1:22" s="5" customFormat="1" ht="21.75" customHeight="1">
      <c r="A56" s="241"/>
      <c r="B56" s="123"/>
      <c r="C56" s="126"/>
      <c r="D56" s="33">
        <v>232</v>
      </c>
      <c r="E56" s="34" t="s">
        <v>22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27">
        <f t="shared" si="0"/>
        <v>0</v>
      </c>
      <c r="S56" s="253"/>
      <c r="T56" s="134"/>
      <c r="V56" s="10"/>
    </row>
    <row r="57" spans="1:22" s="5" customFormat="1" ht="21.75" customHeight="1">
      <c r="A57" s="118">
        <v>20</v>
      </c>
      <c r="B57" s="209">
        <v>4009150</v>
      </c>
      <c r="C57" s="124" t="s">
        <v>91</v>
      </c>
      <c r="D57" s="33">
        <v>144</v>
      </c>
      <c r="E57" s="34" t="s">
        <v>28</v>
      </c>
      <c r="F57" s="43">
        <v>1330000</v>
      </c>
      <c r="G57" s="45">
        <v>1295000</v>
      </c>
      <c r="H57" s="45">
        <v>1295000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27">
        <f t="shared" si="0"/>
        <v>3920000</v>
      </c>
      <c r="S57" s="252"/>
      <c r="T57" s="134">
        <f>R57+S57</f>
        <v>3920000</v>
      </c>
      <c r="V57" s="10"/>
    </row>
    <row r="58" spans="1:22" s="5" customFormat="1" ht="21.75" customHeight="1">
      <c r="A58" s="120"/>
      <c r="B58" s="210"/>
      <c r="C58" s="126"/>
      <c r="D58" s="33">
        <v>232</v>
      </c>
      <c r="E58" s="34" t="s">
        <v>22</v>
      </c>
      <c r="F58" s="43">
        <v>0</v>
      </c>
      <c r="G58" s="45">
        <v>0</v>
      </c>
      <c r="H58" s="45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27">
        <f t="shared" si="0"/>
        <v>0</v>
      </c>
      <c r="S58" s="253"/>
      <c r="T58" s="134"/>
      <c r="V58" s="10"/>
    </row>
    <row r="59" spans="1:22" s="5" customFormat="1" ht="21.75" customHeight="1">
      <c r="A59" s="118">
        <v>22</v>
      </c>
      <c r="B59" s="121">
        <v>5273763</v>
      </c>
      <c r="C59" s="124" t="s">
        <v>179</v>
      </c>
      <c r="D59" s="33">
        <v>144</v>
      </c>
      <c r="E59" s="34" t="s">
        <v>28</v>
      </c>
      <c r="F59" s="43">
        <v>0</v>
      </c>
      <c r="G59" s="45">
        <v>0</v>
      </c>
      <c r="H59" s="45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1715000</v>
      </c>
      <c r="P59" s="43">
        <v>1785000</v>
      </c>
      <c r="Q59" s="43">
        <v>1645000</v>
      </c>
      <c r="R59" s="27">
        <f t="shared" si="0"/>
        <v>5145000</v>
      </c>
      <c r="S59" s="252">
        <v>1700000</v>
      </c>
      <c r="T59" s="134">
        <f>R59+S59</f>
        <v>6845000</v>
      </c>
      <c r="V59" s="10"/>
    </row>
    <row r="60" spans="1:22" s="5" customFormat="1" ht="21.75" customHeight="1">
      <c r="A60" s="120"/>
      <c r="B60" s="123"/>
      <c r="C60" s="126"/>
      <c r="D60" s="33">
        <v>232</v>
      </c>
      <c r="E60" s="34" t="s">
        <v>22</v>
      </c>
      <c r="F60" s="43">
        <v>0</v>
      </c>
      <c r="G60" s="45">
        <v>0</v>
      </c>
      <c r="H60" s="45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27">
        <f t="shared" si="0"/>
        <v>0</v>
      </c>
      <c r="S60" s="253"/>
      <c r="T60" s="134"/>
      <c r="V60" s="10"/>
    </row>
    <row r="61" spans="1:22" s="5" customFormat="1" ht="21.75" customHeight="1">
      <c r="A61" s="118">
        <v>23</v>
      </c>
      <c r="B61" s="121">
        <v>6978499</v>
      </c>
      <c r="C61" s="124" t="s">
        <v>181</v>
      </c>
      <c r="D61" s="33">
        <v>144</v>
      </c>
      <c r="E61" s="34" t="s">
        <v>28</v>
      </c>
      <c r="F61" s="43">
        <v>0</v>
      </c>
      <c r="G61" s="45">
        <v>0</v>
      </c>
      <c r="H61" s="45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1785000</v>
      </c>
      <c r="Q61" s="43">
        <v>1645000</v>
      </c>
      <c r="R61" s="27">
        <f t="shared" si="0"/>
        <v>3430000</v>
      </c>
      <c r="S61" s="252">
        <v>1700000</v>
      </c>
      <c r="T61" s="134">
        <f>R61+S61</f>
        <v>5130000</v>
      </c>
      <c r="V61" s="10"/>
    </row>
    <row r="62" spans="1:22" s="5" customFormat="1" ht="21.75" customHeight="1">
      <c r="A62" s="120"/>
      <c r="B62" s="123"/>
      <c r="C62" s="126"/>
      <c r="D62" s="33">
        <v>232</v>
      </c>
      <c r="E62" s="34" t="s">
        <v>22</v>
      </c>
      <c r="F62" s="43">
        <v>0</v>
      </c>
      <c r="G62" s="45">
        <v>0</v>
      </c>
      <c r="H62" s="45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27">
        <f t="shared" si="0"/>
        <v>0</v>
      </c>
      <c r="S62" s="253"/>
      <c r="T62" s="134"/>
      <c r="V62" s="10"/>
    </row>
    <row r="63" spans="1:22" s="5" customFormat="1" ht="21.75" customHeight="1">
      <c r="A63" s="118">
        <v>24</v>
      </c>
      <c r="B63" s="121">
        <v>6106565</v>
      </c>
      <c r="C63" s="124" t="s">
        <v>84</v>
      </c>
      <c r="D63" s="33">
        <v>144</v>
      </c>
      <c r="E63" s="34" t="s">
        <v>28</v>
      </c>
      <c r="F63" s="43">
        <v>1440000</v>
      </c>
      <c r="G63" s="43">
        <v>0</v>
      </c>
      <c r="H63" s="43">
        <v>0</v>
      </c>
      <c r="I63" s="43">
        <v>1225000</v>
      </c>
      <c r="J63" s="43">
        <v>1715000</v>
      </c>
      <c r="K63" s="43">
        <v>1715000</v>
      </c>
      <c r="L63" s="43">
        <v>1715000</v>
      </c>
      <c r="M63" s="43">
        <v>1715000</v>
      </c>
      <c r="N63" s="43">
        <v>1190000</v>
      </c>
      <c r="O63" s="43">
        <v>1435000</v>
      </c>
      <c r="P63" s="43">
        <v>1715000</v>
      </c>
      <c r="Q63" s="43">
        <v>1645000</v>
      </c>
      <c r="R63" s="27">
        <f t="shared" si="0"/>
        <v>15510000</v>
      </c>
      <c r="S63" s="252">
        <v>1700000</v>
      </c>
      <c r="T63" s="134">
        <f>R63+S63</f>
        <v>17210000</v>
      </c>
      <c r="V63" s="10"/>
    </row>
    <row r="64" spans="1:22" s="5" customFormat="1" ht="21.75" customHeight="1">
      <c r="A64" s="120"/>
      <c r="B64" s="123"/>
      <c r="C64" s="126"/>
      <c r="D64" s="33">
        <v>232</v>
      </c>
      <c r="E64" s="34" t="s">
        <v>22</v>
      </c>
      <c r="F64" s="43">
        <v>0</v>
      </c>
      <c r="G64" s="43">
        <v>0</v>
      </c>
      <c r="H64" s="43"/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27">
        <f t="shared" si="0"/>
        <v>0</v>
      </c>
      <c r="S64" s="253"/>
      <c r="T64" s="134"/>
      <c r="V64" s="10"/>
    </row>
    <row r="65" spans="1:22" s="5" customFormat="1" ht="21.75" customHeight="1">
      <c r="A65" s="118">
        <v>25</v>
      </c>
      <c r="B65" s="121">
        <v>5742625</v>
      </c>
      <c r="C65" s="124" t="s">
        <v>121</v>
      </c>
      <c r="D65" s="33">
        <v>144</v>
      </c>
      <c r="E65" s="34" t="s">
        <v>28</v>
      </c>
      <c r="F65" s="43">
        <v>0</v>
      </c>
      <c r="G65" s="43">
        <v>0</v>
      </c>
      <c r="H65" s="43">
        <v>0</v>
      </c>
      <c r="I65" s="43">
        <v>1225000</v>
      </c>
      <c r="J65" s="43">
        <v>1715000</v>
      </c>
      <c r="K65" s="43">
        <v>1715000</v>
      </c>
      <c r="L65" s="43">
        <v>1715000</v>
      </c>
      <c r="M65" s="43">
        <v>1715000</v>
      </c>
      <c r="N65" s="43">
        <v>1575000</v>
      </c>
      <c r="O65" s="43">
        <v>1645000</v>
      </c>
      <c r="P65" s="43">
        <v>1785000</v>
      </c>
      <c r="Q65" s="43">
        <v>1575000</v>
      </c>
      <c r="R65" s="27">
        <f t="shared" si="0"/>
        <v>14665000</v>
      </c>
      <c r="S65" s="252">
        <v>1700000</v>
      </c>
      <c r="T65" s="134">
        <f>R65+S65</f>
        <v>16365000</v>
      </c>
      <c r="V65" s="10"/>
    </row>
    <row r="66" spans="1:22" s="5" customFormat="1" ht="21.75" customHeight="1">
      <c r="A66" s="120"/>
      <c r="B66" s="123"/>
      <c r="C66" s="126"/>
      <c r="D66" s="33">
        <v>232</v>
      </c>
      <c r="E66" s="34" t="s">
        <v>22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27">
        <f t="shared" si="0"/>
        <v>0</v>
      </c>
      <c r="S66" s="253"/>
      <c r="T66" s="134"/>
      <c r="V66" s="10"/>
    </row>
    <row r="67" spans="1:22" s="5" customFormat="1" ht="21.75" customHeight="1">
      <c r="A67" s="118">
        <v>26</v>
      </c>
      <c r="B67" s="121">
        <v>5916708</v>
      </c>
      <c r="C67" s="124" t="s">
        <v>77</v>
      </c>
      <c r="D67" s="33">
        <v>144</v>
      </c>
      <c r="E67" s="34" t="s">
        <v>28</v>
      </c>
      <c r="F67" s="43">
        <v>1575000</v>
      </c>
      <c r="G67" s="43">
        <v>1575000</v>
      </c>
      <c r="H67" s="43">
        <v>1575000</v>
      </c>
      <c r="I67" s="43">
        <v>1225000</v>
      </c>
      <c r="J67" s="43">
        <v>1715000</v>
      </c>
      <c r="K67" s="43">
        <v>1715000</v>
      </c>
      <c r="L67" s="43">
        <v>1715000</v>
      </c>
      <c r="M67" s="43">
        <v>1715000</v>
      </c>
      <c r="N67" s="43">
        <v>1575000</v>
      </c>
      <c r="O67" s="43">
        <v>1715000</v>
      </c>
      <c r="P67" s="43">
        <v>1715000</v>
      </c>
      <c r="Q67" s="43">
        <v>1645000</v>
      </c>
      <c r="R67" s="27">
        <f t="shared" si="0"/>
        <v>19460000</v>
      </c>
      <c r="S67" s="252">
        <v>1700000</v>
      </c>
      <c r="T67" s="134">
        <f>R67+S67</f>
        <v>21160000</v>
      </c>
      <c r="V67" s="10"/>
    </row>
    <row r="68" spans="1:22" s="5" customFormat="1" ht="21.75" customHeight="1">
      <c r="A68" s="120"/>
      <c r="B68" s="123"/>
      <c r="C68" s="126"/>
      <c r="D68" s="33">
        <v>232</v>
      </c>
      <c r="E68" s="34" t="s">
        <v>22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43">
        <v>0</v>
      </c>
      <c r="R68" s="27">
        <f t="shared" si="0"/>
        <v>0</v>
      </c>
      <c r="S68" s="253"/>
      <c r="T68" s="134"/>
      <c r="V68" s="10"/>
    </row>
    <row r="69" spans="1:22" s="5" customFormat="1" ht="21.75" customHeight="1">
      <c r="A69" s="118">
        <v>27</v>
      </c>
      <c r="B69" s="121">
        <v>4915941</v>
      </c>
      <c r="C69" s="124" t="s">
        <v>109</v>
      </c>
      <c r="D69" s="33">
        <v>144</v>
      </c>
      <c r="E69" s="34" t="s">
        <v>28</v>
      </c>
      <c r="F69" s="43">
        <v>0</v>
      </c>
      <c r="G69" s="43">
        <v>1540000</v>
      </c>
      <c r="H69" s="43">
        <v>1540000</v>
      </c>
      <c r="I69" s="43">
        <v>1225000</v>
      </c>
      <c r="J69" s="43">
        <v>1715000</v>
      </c>
      <c r="K69" s="43">
        <v>1715000</v>
      </c>
      <c r="L69" s="43">
        <v>1715000</v>
      </c>
      <c r="M69" s="43">
        <v>1715000</v>
      </c>
      <c r="N69" s="43">
        <v>1575000</v>
      </c>
      <c r="O69" s="43">
        <v>1680000</v>
      </c>
      <c r="P69" s="43">
        <v>1715000</v>
      </c>
      <c r="Q69" s="43">
        <v>1645000</v>
      </c>
      <c r="R69" s="27">
        <f aca="true" t="shared" si="1" ref="R69:R132">F69+G69+H69+I69+J69+K69+L69+M69+N69+O69+P69+Q69</f>
        <v>17780000</v>
      </c>
      <c r="S69" s="252">
        <v>1700000</v>
      </c>
      <c r="T69" s="134">
        <f>R69+S69</f>
        <v>19480000</v>
      </c>
      <c r="V69" s="10"/>
    </row>
    <row r="70" spans="1:22" s="5" customFormat="1" ht="21.75" customHeight="1">
      <c r="A70" s="120"/>
      <c r="B70" s="123"/>
      <c r="C70" s="126"/>
      <c r="D70" s="33">
        <v>232</v>
      </c>
      <c r="E70" s="34" t="s">
        <v>22</v>
      </c>
      <c r="F70" s="43">
        <v>0</v>
      </c>
      <c r="G70" s="43">
        <v>0</v>
      </c>
      <c r="H70" s="43">
        <v>0</v>
      </c>
      <c r="I70" s="43"/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0</v>
      </c>
      <c r="R70" s="27">
        <f t="shared" si="1"/>
        <v>0</v>
      </c>
      <c r="S70" s="253"/>
      <c r="T70" s="134"/>
      <c r="V70" s="10"/>
    </row>
    <row r="71" spans="1:22" s="5" customFormat="1" ht="21.75" customHeight="1">
      <c r="A71" s="181"/>
      <c r="B71" s="182"/>
      <c r="C71" s="183"/>
      <c r="D71" s="67"/>
      <c r="E71" s="68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27">
        <f t="shared" si="1"/>
        <v>0</v>
      </c>
      <c r="S71" s="252"/>
      <c r="T71" s="135">
        <f>T45+T47+T49+T51+T53+T55+T57+T59+T61+T63+T65+T67+T69</f>
        <v>176740000</v>
      </c>
      <c r="V71" s="10"/>
    </row>
    <row r="72" spans="1:22" s="5" customFormat="1" ht="19.5" customHeight="1">
      <c r="A72" s="184"/>
      <c r="B72" s="185"/>
      <c r="C72" s="186"/>
      <c r="D72" s="80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27">
        <f t="shared" si="1"/>
        <v>0</v>
      </c>
      <c r="S72" s="253"/>
      <c r="T72" s="136"/>
      <c r="V72" s="10"/>
    </row>
    <row r="73" spans="1:22" s="18" customFormat="1" ht="19.5" customHeight="1">
      <c r="A73" s="131">
        <v>28</v>
      </c>
      <c r="B73" s="131">
        <v>2437238</v>
      </c>
      <c r="C73" s="132" t="s">
        <v>145</v>
      </c>
      <c r="D73" s="33">
        <v>144</v>
      </c>
      <c r="E73" s="34" t="s">
        <v>28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3500000</v>
      </c>
      <c r="P73" s="41">
        <v>3500000</v>
      </c>
      <c r="Q73" s="41">
        <v>3500000</v>
      </c>
      <c r="R73" s="27">
        <f>F73+G73+H73+I73+J73+K73+L73+M73+N73+O73+P73+Q73</f>
        <v>10500000</v>
      </c>
      <c r="S73" s="261">
        <v>875000</v>
      </c>
      <c r="T73" s="137">
        <f>R73+R74+S73</f>
        <v>11865445</v>
      </c>
      <c r="V73" s="19"/>
    </row>
    <row r="74" spans="1:22" s="18" customFormat="1" ht="19.5" customHeight="1">
      <c r="A74" s="131"/>
      <c r="B74" s="131"/>
      <c r="C74" s="132"/>
      <c r="D74" s="33">
        <v>232</v>
      </c>
      <c r="E74" s="34" t="s">
        <v>22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490445</v>
      </c>
      <c r="Q74" s="41">
        <v>0</v>
      </c>
      <c r="R74" s="27">
        <f t="shared" si="1"/>
        <v>490445</v>
      </c>
      <c r="S74" s="262"/>
      <c r="T74" s="137"/>
      <c r="V74" s="19"/>
    </row>
    <row r="75" spans="1:22" s="18" customFormat="1" ht="19.5" customHeight="1">
      <c r="A75" s="140">
        <v>29</v>
      </c>
      <c r="B75" s="140">
        <v>4240490</v>
      </c>
      <c r="C75" s="141" t="s">
        <v>182</v>
      </c>
      <c r="D75" s="33">
        <v>144</v>
      </c>
      <c r="E75" s="34" t="s">
        <v>28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1200000</v>
      </c>
      <c r="P75" s="41">
        <v>1200000</v>
      </c>
      <c r="Q75" s="41">
        <v>1200000</v>
      </c>
      <c r="R75" s="27">
        <f t="shared" si="1"/>
        <v>3600000</v>
      </c>
      <c r="S75" s="261">
        <v>300000</v>
      </c>
      <c r="T75" s="137">
        <f>R75+R76+S75</f>
        <v>3900000</v>
      </c>
      <c r="V75" s="19"/>
    </row>
    <row r="76" spans="1:22" s="18" customFormat="1" ht="19.5" customHeight="1">
      <c r="A76" s="139"/>
      <c r="B76" s="139"/>
      <c r="C76" s="142"/>
      <c r="D76" s="33">
        <v>232</v>
      </c>
      <c r="E76" s="34" t="s">
        <v>22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27">
        <f t="shared" si="1"/>
        <v>0</v>
      </c>
      <c r="S76" s="262"/>
      <c r="T76" s="137"/>
      <c r="V76" s="19"/>
    </row>
    <row r="77" spans="1:22" s="18" customFormat="1" ht="19.5" customHeight="1">
      <c r="A77" s="140">
        <v>30</v>
      </c>
      <c r="B77" s="140">
        <v>829217</v>
      </c>
      <c r="C77" s="141" t="s">
        <v>147</v>
      </c>
      <c r="D77" s="33">
        <v>144</v>
      </c>
      <c r="E77" s="34" t="s">
        <v>28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5000000</v>
      </c>
      <c r="P77" s="41">
        <v>5000000</v>
      </c>
      <c r="Q77" s="41">
        <v>5000000</v>
      </c>
      <c r="R77" s="27">
        <f t="shared" si="1"/>
        <v>15000000</v>
      </c>
      <c r="S77" s="261">
        <v>875002</v>
      </c>
      <c r="T77" s="137">
        <f>R77+R78+S77</f>
        <v>15875002</v>
      </c>
      <c r="V77" s="19"/>
    </row>
    <row r="78" spans="1:22" s="18" customFormat="1" ht="19.5" customHeight="1">
      <c r="A78" s="139"/>
      <c r="B78" s="139"/>
      <c r="C78" s="142"/>
      <c r="D78" s="33">
        <v>232</v>
      </c>
      <c r="E78" s="34" t="s">
        <v>22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27">
        <f t="shared" si="1"/>
        <v>0</v>
      </c>
      <c r="S78" s="262"/>
      <c r="T78" s="137"/>
      <c r="V78" s="19"/>
    </row>
    <row r="79" spans="1:22" s="18" customFormat="1" ht="19.5" customHeight="1">
      <c r="A79" s="140">
        <v>31</v>
      </c>
      <c r="B79" s="140">
        <v>3620265</v>
      </c>
      <c r="C79" s="141" t="s">
        <v>148</v>
      </c>
      <c r="D79" s="33">
        <v>144</v>
      </c>
      <c r="E79" s="34" t="s">
        <v>28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3500000</v>
      </c>
      <c r="P79" s="41">
        <v>3500000</v>
      </c>
      <c r="Q79" s="41">
        <v>3500000</v>
      </c>
      <c r="R79" s="27">
        <f t="shared" si="1"/>
        <v>10500000</v>
      </c>
      <c r="S79" s="261"/>
      <c r="T79" s="137">
        <f>R79+R80+S79</f>
        <v>10500000</v>
      </c>
      <c r="V79" s="19"/>
    </row>
    <row r="80" spans="1:22" s="18" customFormat="1" ht="19.5" customHeight="1">
      <c r="A80" s="139"/>
      <c r="B80" s="139"/>
      <c r="C80" s="142"/>
      <c r="D80" s="33">
        <v>232</v>
      </c>
      <c r="E80" s="34" t="s">
        <v>22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27">
        <f t="shared" si="1"/>
        <v>0</v>
      </c>
      <c r="S80" s="262"/>
      <c r="T80" s="137"/>
      <c r="V80" s="19"/>
    </row>
    <row r="81" spans="1:22" s="18" customFormat="1" ht="19.5" customHeight="1">
      <c r="A81" s="140">
        <v>32</v>
      </c>
      <c r="B81" s="140">
        <v>5469874</v>
      </c>
      <c r="C81" s="141" t="s">
        <v>149</v>
      </c>
      <c r="D81" s="33">
        <v>144</v>
      </c>
      <c r="E81" s="34" t="s">
        <v>28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2000000</v>
      </c>
      <c r="P81" s="41">
        <v>2500000</v>
      </c>
      <c r="Q81" s="41">
        <v>2500000</v>
      </c>
      <c r="R81" s="27">
        <f t="shared" si="1"/>
        <v>7000000</v>
      </c>
      <c r="S81" s="261">
        <v>625000</v>
      </c>
      <c r="T81" s="137">
        <f>R81+R82+S81</f>
        <v>7625000</v>
      </c>
      <c r="V81" s="19"/>
    </row>
    <row r="82" spans="1:22" s="18" customFormat="1" ht="19.5" customHeight="1">
      <c r="A82" s="139"/>
      <c r="B82" s="139"/>
      <c r="C82" s="142"/>
      <c r="D82" s="33">
        <v>232</v>
      </c>
      <c r="E82" s="34" t="s">
        <v>22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27">
        <f t="shared" si="1"/>
        <v>0</v>
      </c>
      <c r="S82" s="262"/>
      <c r="T82" s="137"/>
      <c r="V82" s="19"/>
    </row>
    <row r="83" spans="1:22" s="18" customFormat="1" ht="19.5" customHeight="1">
      <c r="A83" s="140">
        <v>33</v>
      </c>
      <c r="B83" s="140">
        <v>1038165</v>
      </c>
      <c r="C83" s="141" t="s">
        <v>150</v>
      </c>
      <c r="D83" s="33">
        <v>144</v>
      </c>
      <c r="E83" s="34" t="s">
        <v>28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1500000</v>
      </c>
      <c r="P83" s="41">
        <v>1500000</v>
      </c>
      <c r="Q83" s="41">
        <v>1500000</v>
      </c>
      <c r="R83" s="27">
        <f t="shared" si="1"/>
        <v>4500000</v>
      </c>
      <c r="S83" s="261">
        <v>3750100</v>
      </c>
      <c r="T83" s="137">
        <f>R83+R84+S83</f>
        <v>8250100</v>
      </c>
      <c r="V83" s="19"/>
    </row>
    <row r="84" spans="1:22" s="18" customFormat="1" ht="19.5" customHeight="1">
      <c r="A84" s="139"/>
      <c r="B84" s="139"/>
      <c r="C84" s="142"/>
      <c r="D84" s="33">
        <v>232</v>
      </c>
      <c r="E84" s="34" t="s">
        <v>22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27">
        <f t="shared" si="1"/>
        <v>0</v>
      </c>
      <c r="S84" s="262"/>
      <c r="T84" s="137"/>
      <c r="V84" s="19"/>
    </row>
    <row r="85" spans="1:22" s="18" customFormat="1" ht="19.5" customHeight="1">
      <c r="A85" s="140">
        <v>34</v>
      </c>
      <c r="B85" s="131">
        <v>7143732</v>
      </c>
      <c r="C85" s="132" t="s">
        <v>151</v>
      </c>
      <c r="D85" s="33">
        <v>144</v>
      </c>
      <c r="E85" s="34" t="s">
        <v>28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1500000</v>
      </c>
      <c r="P85" s="41">
        <v>1500000</v>
      </c>
      <c r="Q85" s="41">
        <v>1500000</v>
      </c>
      <c r="R85" s="27">
        <f t="shared" si="1"/>
        <v>4500000</v>
      </c>
      <c r="S85" s="261">
        <v>375000</v>
      </c>
      <c r="T85" s="137">
        <f>R85+R86+S85</f>
        <v>4875000</v>
      </c>
      <c r="V85" s="19"/>
    </row>
    <row r="86" spans="1:22" s="18" customFormat="1" ht="19.5" customHeight="1">
      <c r="A86" s="139"/>
      <c r="B86" s="131"/>
      <c r="C86" s="132"/>
      <c r="D86" s="33">
        <v>232</v>
      </c>
      <c r="E86" s="34" t="s">
        <v>22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27">
        <f t="shared" si="1"/>
        <v>0</v>
      </c>
      <c r="S86" s="262"/>
      <c r="T86" s="137"/>
      <c r="V86" s="19"/>
    </row>
    <row r="87" spans="1:22" s="18" customFormat="1" ht="19.5" customHeight="1">
      <c r="A87" s="140">
        <v>35</v>
      </c>
      <c r="B87" s="140">
        <v>6117243</v>
      </c>
      <c r="C87" s="141" t="s">
        <v>40</v>
      </c>
      <c r="D87" s="33">
        <v>144</v>
      </c>
      <c r="E87" s="34" t="s">
        <v>28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1500000</v>
      </c>
      <c r="P87" s="41">
        <v>1500000</v>
      </c>
      <c r="Q87" s="41">
        <v>1500000</v>
      </c>
      <c r="R87" s="27">
        <f t="shared" si="1"/>
        <v>4500000</v>
      </c>
      <c r="S87" s="261">
        <v>375000</v>
      </c>
      <c r="T87" s="137">
        <f>R87+R88+S87</f>
        <v>4875000</v>
      </c>
      <c r="V87" s="19"/>
    </row>
    <row r="88" spans="1:22" s="18" customFormat="1" ht="19.5" customHeight="1">
      <c r="A88" s="139"/>
      <c r="B88" s="139"/>
      <c r="C88" s="142"/>
      <c r="D88" s="33">
        <v>232</v>
      </c>
      <c r="E88" s="34" t="s">
        <v>22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27">
        <f t="shared" si="1"/>
        <v>0</v>
      </c>
      <c r="S88" s="262"/>
      <c r="T88" s="137"/>
      <c r="V88" s="19"/>
    </row>
    <row r="89" spans="1:22" s="18" customFormat="1" ht="19.5" customHeight="1">
      <c r="A89" s="140">
        <v>36</v>
      </c>
      <c r="B89" s="140">
        <v>529398</v>
      </c>
      <c r="C89" s="141" t="s">
        <v>183</v>
      </c>
      <c r="D89" s="33">
        <v>144</v>
      </c>
      <c r="E89" s="34" t="s">
        <v>28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4500000</v>
      </c>
      <c r="P89" s="41">
        <v>4500000</v>
      </c>
      <c r="Q89" s="41">
        <v>45800000</v>
      </c>
      <c r="R89" s="27">
        <f t="shared" si="1"/>
        <v>54800000</v>
      </c>
      <c r="S89" s="261">
        <v>1125000</v>
      </c>
      <c r="T89" s="137">
        <f>R89+R90+S89</f>
        <v>55925000</v>
      </c>
      <c r="V89" s="19"/>
    </row>
    <row r="90" spans="1:22" s="18" customFormat="1" ht="19.5" customHeight="1">
      <c r="A90" s="139"/>
      <c r="B90" s="139"/>
      <c r="C90" s="142"/>
      <c r="D90" s="33">
        <v>232</v>
      </c>
      <c r="E90" s="34" t="s">
        <v>22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27">
        <f t="shared" si="1"/>
        <v>0</v>
      </c>
      <c r="S90" s="262"/>
      <c r="T90" s="137"/>
      <c r="V90" s="19"/>
    </row>
    <row r="91" spans="1:22" s="18" customFormat="1" ht="19.5" customHeight="1">
      <c r="A91" s="140">
        <v>37</v>
      </c>
      <c r="B91" s="140">
        <v>5529918</v>
      </c>
      <c r="C91" s="141" t="s">
        <v>153</v>
      </c>
      <c r="D91" s="33">
        <v>144</v>
      </c>
      <c r="E91" s="34" t="s">
        <v>28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1000000</v>
      </c>
      <c r="P91" s="41">
        <v>1000000</v>
      </c>
      <c r="Q91" s="41">
        <v>1000000</v>
      </c>
      <c r="R91" s="27">
        <f t="shared" si="1"/>
        <v>3000000</v>
      </c>
      <c r="S91" s="261">
        <v>250000</v>
      </c>
      <c r="T91" s="137">
        <f>R91+R92+S91</f>
        <v>3250000</v>
      </c>
      <c r="V91" s="19"/>
    </row>
    <row r="92" spans="1:22" s="18" customFormat="1" ht="19.5" customHeight="1">
      <c r="A92" s="139"/>
      <c r="B92" s="139"/>
      <c r="C92" s="142"/>
      <c r="D92" s="33">
        <v>232</v>
      </c>
      <c r="E92" s="34" t="s">
        <v>22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27">
        <f t="shared" si="1"/>
        <v>0</v>
      </c>
      <c r="S92" s="262"/>
      <c r="T92" s="137"/>
      <c r="V92" s="19"/>
    </row>
    <row r="93" spans="1:22" s="18" customFormat="1" ht="19.5" customHeight="1">
      <c r="A93" s="140">
        <v>38</v>
      </c>
      <c r="B93" s="140">
        <v>5991733</v>
      </c>
      <c r="C93" s="141" t="s">
        <v>154</v>
      </c>
      <c r="D93" s="33">
        <v>144</v>
      </c>
      <c r="E93" s="34" t="s">
        <v>28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1000000</v>
      </c>
      <c r="P93" s="41">
        <v>1000000</v>
      </c>
      <c r="Q93" s="41">
        <v>1000000</v>
      </c>
      <c r="R93" s="27">
        <f t="shared" si="1"/>
        <v>3000000</v>
      </c>
      <c r="S93" s="261">
        <v>2500000</v>
      </c>
      <c r="T93" s="137">
        <f>R93+R94+S93</f>
        <v>5500000</v>
      </c>
      <c r="V93" s="19"/>
    </row>
    <row r="94" spans="1:22" s="18" customFormat="1" ht="19.5" customHeight="1">
      <c r="A94" s="139"/>
      <c r="B94" s="139"/>
      <c r="C94" s="142"/>
      <c r="D94" s="33">
        <v>232</v>
      </c>
      <c r="E94" s="34" t="s">
        <v>22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27">
        <f t="shared" si="1"/>
        <v>0</v>
      </c>
      <c r="S94" s="262"/>
      <c r="T94" s="137"/>
      <c r="V94" s="19"/>
    </row>
    <row r="95" spans="1:22" s="18" customFormat="1" ht="19.5" customHeight="1">
      <c r="A95" s="140">
        <v>39</v>
      </c>
      <c r="B95" s="140">
        <v>4729439</v>
      </c>
      <c r="C95" s="141" t="s">
        <v>155</v>
      </c>
      <c r="D95" s="33">
        <v>144</v>
      </c>
      <c r="E95" s="34" t="s">
        <v>28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2000000</v>
      </c>
      <c r="P95" s="41">
        <v>2000000</v>
      </c>
      <c r="Q95" s="41">
        <v>2000000</v>
      </c>
      <c r="R95" s="27">
        <f t="shared" si="1"/>
        <v>6000000</v>
      </c>
      <c r="S95" s="261">
        <v>500000</v>
      </c>
      <c r="T95" s="137">
        <f>R95+R96+S95</f>
        <v>6500000</v>
      </c>
      <c r="V95" s="19"/>
    </row>
    <row r="96" spans="1:22" s="18" customFormat="1" ht="19.5" customHeight="1">
      <c r="A96" s="139"/>
      <c r="B96" s="139"/>
      <c r="C96" s="142"/>
      <c r="D96" s="33">
        <v>232</v>
      </c>
      <c r="E96" s="34" t="s">
        <v>22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27">
        <f t="shared" si="1"/>
        <v>0</v>
      </c>
      <c r="S96" s="262"/>
      <c r="T96" s="137"/>
      <c r="V96" s="19"/>
    </row>
    <row r="97" spans="1:22" s="18" customFormat="1" ht="19.5" customHeight="1">
      <c r="A97" s="140">
        <v>40</v>
      </c>
      <c r="B97" s="140">
        <v>6285226</v>
      </c>
      <c r="C97" s="141" t="s">
        <v>156</v>
      </c>
      <c r="D97" s="33">
        <v>144</v>
      </c>
      <c r="E97" s="34" t="s">
        <v>28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2000000</v>
      </c>
      <c r="P97" s="41">
        <v>2000000</v>
      </c>
      <c r="Q97" s="41">
        <v>2000000</v>
      </c>
      <c r="R97" s="27">
        <f t="shared" si="1"/>
        <v>6000000</v>
      </c>
      <c r="S97" s="261">
        <v>500000</v>
      </c>
      <c r="T97" s="137">
        <f>R97+R98+S97</f>
        <v>6500000</v>
      </c>
      <c r="V97" s="19"/>
    </row>
    <row r="98" spans="1:22" s="18" customFormat="1" ht="19.5" customHeight="1">
      <c r="A98" s="139"/>
      <c r="B98" s="139"/>
      <c r="C98" s="142"/>
      <c r="D98" s="33">
        <v>232</v>
      </c>
      <c r="E98" s="34" t="s">
        <v>22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27">
        <f t="shared" si="1"/>
        <v>0</v>
      </c>
      <c r="S98" s="262"/>
      <c r="T98" s="137"/>
      <c r="V98" s="19"/>
    </row>
    <row r="99" spans="1:22" s="18" customFormat="1" ht="19.5" customHeight="1">
      <c r="A99" s="140">
        <v>41</v>
      </c>
      <c r="B99" s="140">
        <v>7550247</v>
      </c>
      <c r="C99" s="141" t="s">
        <v>157</v>
      </c>
      <c r="D99" s="33">
        <v>144</v>
      </c>
      <c r="E99" s="34" t="s">
        <v>28</v>
      </c>
      <c r="F99" s="41">
        <v>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1000000</v>
      </c>
      <c r="P99" s="41">
        <v>1000000</v>
      </c>
      <c r="Q99" s="41">
        <v>1000000</v>
      </c>
      <c r="R99" s="27">
        <f t="shared" si="1"/>
        <v>3000000</v>
      </c>
      <c r="S99" s="261">
        <v>250000</v>
      </c>
      <c r="T99" s="137">
        <f>R99+R100+S99</f>
        <v>3250000</v>
      </c>
      <c r="V99" s="19"/>
    </row>
    <row r="100" spans="1:22" s="18" customFormat="1" ht="19.5" customHeight="1">
      <c r="A100" s="139"/>
      <c r="B100" s="139"/>
      <c r="C100" s="142"/>
      <c r="D100" s="33">
        <v>232</v>
      </c>
      <c r="E100" s="34" t="s">
        <v>22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27">
        <f t="shared" si="1"/>
        <v>0</v>
      </c>
      <c r="S100" s="262"/>
      <c r="T100" s="137"/>
      <c r="V100" s="19"/>
    </row>
    <row r="101" spans="1:22" s="18" customFormat="1" ht="19.5" customHeight="1">
      <c r="A101" s="140">
        <v>42</v>
      </c>
      <c r="B101" s="140">
        <v>5747897</v>
      </c>
      <c r="C101" s="141" t="s">
        <v>158</v>
      </c>
      <c r="D101" s="33">
        <v>144</v>
      </c>
      <c r="E101" s="34" t="s">
        <v>28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1500000</v>
      </c>
      <c r="P101" s="41">
        <v>1500000</v>
      </c>
      <c r="Q101" s="41">
        <v>1500000</v>
      </c>
      <c r="R101" s="27">
        <f t="shared" si="1"/>
        <v>4500000</v>
      </c>
      <c r="S101" s="261">
        <v>375000</v>
      </c>
      <c r="T101" s="137">
        <f>R101+R102+S101</f>
        <v>4875000</v>
      </c>
      <c r="V101" s="19"/>
    </row>
    <row r="102" spans="1:22" s="18" customFormat="1" ht="19.5" customHeight="1">
      <c r="A102" s="139"/>
      <c r="B102" s="139"/>
      <c r="C102" s="142"/>
      <c r="D102" s="33">
        <v>232</v>
      </c>
      <c r="E102" s="34" t="s">
        <v>22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27">
        <f t="shared" si="1"/>
        <v>0</v>
      </c>
      <c r="S102" s="262"/>
      <c r="T102" s="137"/>
      <c r="V102" s="19"/>
    </row>
    <row r="103" spans="1:22" s="18" customFormat="1" ht="19.5" customHeight="1">
      <c r="A103" s="140">
        <v>43</v>
      </c>
      <c r="B103" s="140">
        <v>5889794</v>
      </c>
      <c r="C103" s="141" t="s">
        <v>159</v>
      </c>
      <c r="D103" s="33">
        <v>144</v>
      </c>
      <c r="E103" s="34" t="s">
        <v>28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1500000</v>
      </c>
      <c r="P103" s="41">
        <v>1500000</v>
      </c>
      <c r="Q103" s="41">
        <v>1500000</v>
      </c>
      <c r="R103" s="27">
        <f t="shared" si="1"/>
        <v>4500000</v>
      </c>
      <c r="S103" s="261">
        <v>375000</v>
      </c>
      <c r="T103" s="137">
        <f>R103+R104+S103</f>
        <v>4875000</v>
      </c>
      <c r="V103" s="19"/>
    </row>
    <row r="104" spans="1:22" s="18" customFormat="1" ht="19.5" customHeight="1">
      <c r="A104" s="139"/>
      <c r="B104" s="139"/>
      <c r="C104" s="142"/>
      <c r="D104" s="33">
        <v>232</v>
      </c>
      <c r="E104" s="34" t="s">
        <v>22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27">
        <f t="shared" si="1"/>
        <v>0</v>
      </c>
      <c r="S104" s="262"/>
      <c r="T104" s="137"/>
      <c r="V104" s="19"/>
    </row>
    <row r="105" spans="1:22" s="18" customFormat="1" ht="19.5" customHeight="1">
      <c r="A105" s="140">
        <v>44</v>
      </c>
      <c r="B105" s="140">
        <v>6116657</v>
      </c>
      <c r="C105" s="141" t="s">
        <v>160</v>
      </c>
      <c r="D105" s="33">
        <v>144</v>
      </c>
      <c r="E105" s="34" t="s">
        <v>28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2000000</v>
      </c>
      <c r="P105" s="41">
        <v>2000000</v>
      </c>
      <c r="Q105" s="41">
        <v>2000000</v>
      </c>
      <c r="R105" s="27">
        <f t="shared" si="1"/>
        <v>6000000</v>
      </c>
      <c r="S105" s="261">
        <v>500000</v>
      </c>
      <c r="T105" s="137">
        <f>R105+R106+S105</f>
        <v>6500000</v>
      </c>
      <c r="V105" s="19"/>
    </row>
    <row r="106" spans="1:22" s="18" customFormat="1" ht="19.5" customHeight="1">
      <c r="A106" s="139"/>
      <c r="B106" s="139"/>
      <c r="C106" s="142"/>
      <c r="D106" s="33">
        <v>232</v>
      </c>
      <c r="E106" s="34" t="s">
        <v>22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27">
        <f t="shared" si="1"/>
        <v>0</v>
      </c>
      <c r="S106" s="262"/>
      <c r="T106" s="137"/>
      <c r="V106" s="19"/>
    </row>
    <row r="107" spans="1:22" s="18" customFormat="1" ht="19.5" customHeight="1">
      <c r="A107" s="140">
        <v>45</v>
      </c>
      <c r="B107" s="140">
        <v>5916548</v>
      </c>
      <c r="C107" s="141" t="s">
        <v>162</v>
      </c>
      <c r="D107" s="33">
        <v>144</v>
      </c>
      <c r="E107" s="34" t="s">
        <v>28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3000000</v>
      </c>
      <c r="P107" s="41">
        <v>3000000</v>
      </c>
      <c r="Q107" s="41">
        <v>3000000</v>
      </c>
      <c r="R107" s="27">
        <f t="shared" si="1"/>
        <v>9000000</v>
      </c>
      <c r="S107" s="261">
        <v>750000</v>
      </c>
      <c r="T107" s="137">
        <f>R107+R108+S107</f>
        <v>9750000</v>
      </c>
      <c r="V107" s="19"/>
    </row>
    <row r="108" spans="1:22" s="18" customFormat="1" ht="19.5" customHeight="1">
      <c r="A108" s="139"/>
      <c r="B108" s="139"/>
      <c r="C108" s="142"/>
      <c r="D108" s="33">
        <v>232</v>
      </c>
      <c r="E108" s="34" t="s">
        <v>22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27">
        <f t="shared" si="1"/>
        <v>0</v>
      </c>
      <c r="S108" s="262"/>
      <c r="T108" s="137"/>
      <c r="V108" s="19"/>
    </row>
    <row r="109" spans="1:22" s="18" customFormat="1" ht="19.5" customHeight="1">
      <c r="A109" s="140">
        <v>46</v>
      </c>
      <c r="B109" s="140">
        <v>6188806</v>
      </c>
      <c r="C109" s="141" t="s">
        <v>163</v>
      </c>
      <c r="D109" s="33">
        <v>144</v>
      </c>
      <c r="E109" s="34" t="s">
        <v>28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1000000</v>
      </c>
      <c r="P109" s="41">
        <v>1000000</v>
      </c>
      <c r="Q109" s="41">
        <v>1000000</v>
      </c>
      <c r="R109" s="27">
        <f t="shared" si="1"/>
        <v>3000000</v>
      </c>
      <c r="S109" s="261">
        <v>250000</v>
      </c>
      <c r="T109" s="137">
        <f>R109+R110+S109</f>
        <v>3250000</v>
      </c>
      <c r="V109" s="19"/>
    </row>
    <row r="110" spans="1:22" s="18" customFormat="1" ht="24" customHeight="1">
      <c r="A110" s="139"/>
      <c r="B110" s="139"/>
      <c r="C110" s="142"/>
      <c r="D110" s="33">
        <v>232</v>
      </c>
      <c r="E110" s="34" t="s">
        <v>22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108"/>
      <c r="Q110" s="41">
        <v>0</v>
      </c>
      <c r="R110" s="27">
        <f t="shared" si="1"/>
        <v>0</v>
      </c>
      <c r="S110" s="262"/>
      <c r="T110" s="137"/>
      <c r="V110" s="19"/>
    </row>
    <row r="111" spans="1:22" s="18" customFormat="1" ht="19.5" customHeight="1">
      <c r="A111" s="140">
        <v>47</v>
      </c>
      <c r="B111" s="140">
        <v>1129339</v>
      </c>
      <c r="C111" s="141" t="s">
        <v>164</v>
      </c>
      <c r="D111" s="33">
        <v>144</v>
      </c>
      <c r="E111" s="34" t="s">
        <v>28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2500000</v>
      </c>
      <c r="P111" s="41">
        <v>2500000</v>
      </c>
      <c r="Q111" s="41">
        <v>2500000</v>
      </c>
      <c r="R111" s="27">
        <f t="shared" si="1"/>
        <v>7500000</v>
      </c>
      <c r="S111" s="261">
        <v>625000</v>
      </c>
      <c r="T111" s="137">
        <f>R111+R112+S111</f>
        <v>8125000</v>
      </c>
      <c r="V111" s="19"/>
    </row>
    <row r="112" spans="1:22" s="18" customFormat="1" ht="19.5" customHeight="1">
      <c r="A112" s="139"/>
      <c r="B112" s="139"/>
      <c r="C112" s="142"/>
      <c r="D112" s="33">
        <v>232</v>
      </c>
      <c r="E112" s="34" t="s">
        <v>22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27">
        <f t="shared" si="1"/>
        <v>0</v>
      </c>
      <c r="S112" s="262"/>
      <c r="T112" s="137"/>
      <c r="V112" s="19"/>
    </row>
    <row r="113" spans="1:22" s="18" customFormat="1" ht="19.5" customHeight="1">
      <c r="A113" s="140">
        <v>48</v>
      </c>
      <c r="B113" s="140">
        <v>903628</v>
      </c>
      <c r="C113" s="141" t="s">
        <v>165</v>
      </c>
      <c r="D113" s="33">
        <v>144</v>
      </c>
      <c r="E113" s="34" t="s">
        <v>28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3000000</v>
      </c>
      <c r="P113" s="41">
        <v>3000000</v>
      </c>
      <c r="Q113" s="41">
        <v>3000000</v>
      </c>
      <c r="R113" s="27">
        <f t="shared" si="1"/>
        <v>9000000</v>
      </c>
      <c r="S113" s="261">
        <v>750000</v>
      </c>
      <c r="T113" s="137">
        <f>R113+R114+S113</f>
        <v>9750000</v>
      </c>
      <c r="V113" s="19"/>
    </row>
    <row r="114" spans="1:22" s="18" customFormat="1" ht="19.5" customHeight="1">
      <c r="A114" s="139"/>
      <c r="B114" s="139"/>
      <c r="C114" s="142"/>
      <c r="D114" s="33">
        <v>232</v>
      </c>
      <c r="E114" s="34" t="s">
        <v>22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27">
        <f t="shared" si="1"/>
        <v>0</v>
      </c>
      <c r="S114" s="262"/>
      <c r="T114" s="137"/>
      <c r="V114" s="19"/>
    </row>
    <row r="115" spans="1:22" s="18" customFormat="1" ht="19.5" customHeight="1">
      <c r="A115" s="140">
        <v>49</v>
      </c>
      <c r="B115" s="140">
        <v>5942336</v>
      </c>
      <c r="C115" s="141" t="s">
        <v>166</v>
      </c>
      <c r="D115" s="33">
        <v>144</v>
      </c>
      <c r="E115" s="34" t="s">
        <v>28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2000000</v>
      </c>
      <c r="P115" s="41">
        <v>2000000</v>
      </c>
      <c r="Q115" s="41">
        <v>2000000</v>
      </c>
      <c r="R115" s="27">
        <f t="shared" si="1"/>
        <v>6000000</v>
      </c>
      <c r="S115" s="261">
        <v>500000</v>
      </c>
      <c r="T115" s="137">
        <f>R115+R116+S115</f>
        <v>6500000</v>
      </c>
      <c r="V115" s="19"/>
    </row>
    <row r="116" spans="1:22" s="18" customFormat="1" ht="19.5" customHeight="1">
      <c r="A116" s="139"/>
      <c r="B116" s="139"/>
      <c r="C116" s="142"/>
      <c r="D116" s="33">
        <v>232</v>
      </c>
      <c r="E116" s="34" t="s">
        <v>22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27">
        <f t="shared" si="1"/>
        <v>0</v>
      </c>
      <c r="S116" s="262"/>
      <c r="T116" s="137"/>
      <c r="V116" s="19"/>
    </row>
    <row r="117" spans="1:22" s="18" customFormat="1" ht="19.5" customHeight="1">
      <c r="A117" s="140">
        <v>50</v>
      </c>
      <c r="B117" s="140">
        <v>6921380</v>
      </c>
      <c r="C117" s="141" t="s">
        <v>167</v>
      </c>
      <c r="D117" s="33">
        <v>144</v>
      </c>
      <c r="E117" s="34" t="s">
        <v>28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1000000</v>
      </c>
      <c r="P117" s="41">
        <v>1000000</v>
      </c>
      <c r="Q117" s="41">
        <v>1000000</v>
      </c>
      <c r="R117" s="27">
        <f t="shared" si="1"/>
        <v>3000000</v>
      </c>
      <c r="S117" s="261">
        <v>250000</v>
      </c>
      <c r="T117" s="137">
        <f>R117+R118+S117</f>
        <v>3250000</v>
      </c>
      <c r="V117" s="19"/>
    </row>
    <row r="118" spans="1:22" s="18" customFormat="1" ht="19.5" customHeight="1">
      <c r="A118" s="139"/>
      <c r="B118" s="139"/>
      <c r="C118" s="142"/>
      <c r="D118" s="33">
        <v>232</v>
      </c>
      <c r="E118" s="34" t="s">
        <v>22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27">
        <f t="shared" si="1"/>
        <v>0</v>
      </c>
      <c r="S118" s="262"/>
      <c r="T118" s="137"/>
      <c r="V118" s="19"/>
    </row>
    <row r="119" spans="1:22" s="18" customFormat="1" ht="19.5" customHeight="1">
      <c r="A119" s="140">
        <v>51</v>
      </c>
      <c r="B119" s="140">
        <v>4838024</v>
      </c>
      <c r="C119" s="141" t="s">
        <v>168</v>
      </c>
      <c r="D119" s="33">
        <v>144</v>
      </c>
      <c r="E119" s="34" t="s">
        <v>28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800000</v>
      </c>
      <c r="P119" s="41">
        <v>800000</v>
      </c>
      <c r="Q119" s="41">
        <v>800000</v>
      </c>
      <c r="R119" s="27">
        <f t="shared" si="1"/>
        <v>2400000</v>
      </c>
      <c r="S119" s="261">
        <v>200000</v>
      </c>
      <c r="T119" s="137">
        <f>R119+R120+S119</f>
        <v>2600000</v>
      </c>
      <c r="V119" s="19"/>
    </row>
    <row r="120" spans="1:22" s="18" customFormat="1" ht="19.5" customHeight="1">
      <c r="A120" s="139"/>
      <c r="B120" s="139"/>
      <c r="C120" s="142"/>
      <c r="D120" s="33">
        <v>232</v>
      </c>
      <c r="E120" s="34" t="s">
        <v>22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27">
        <f t="shared" si="1"/>
        <v>0</v>
      </c>
      <c r="S120" s="262"/>
      <c r="T120" s="137"/>
      <c r="V120" s="19"/>
    </row>
    <row r="121" spans="1:22" s="18" customFormat="1" ht="19.5" customHeight="1">
      <c r="A121" s="140">
        <v>52</v>
      </c>
      <c r="B121" s="140">
        <v>6655480</v>
      </c>
      <c r="C121" s="141" t="s">
        <v>169</v>
      </c>
      <c r="D121" s="33">
        <v>144</v>
      </c>
      <c r="E121" s="34" t="s">
        <v>28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800000</v>
      </c>
      <c r="P121" s="41">
        <v>800000</v>
      </c>
      <c r="Q121" s="41">
        <v>800000</v>
      </c>
      <c r="R121" s="27">
        <f t="shared" si="1"/>
        <v>2400000</v>
      </c>
      <c r="S121" s="261">
        <v>200000</v>
      </c>
      <c r="T121" s="137">
        <f>R121+R122+S121</f>
        <v>2600000</v>
      </c>
      <c r="V121" s="19"/>
    </row>
    <row r="122" spans="1:22" s="18" customFormat="1" ht="19.5" customHeight="1">
      <c r="A122" s="139"/>
      <c r="B122" s="139"/>
      <c r="C122" s="142"/>
      <c r="D122" s="33">
        <v>232</v>
      </c>
      <c r="E122" s="34" t="s">
        <v>22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27">
        <f t="shared" si="1"/>
        <v>0</v>
      </c>
      <c r="S122" s="262"/>
      <c r="T122" s="137"/>
      <c r="V122" s="19"/>
    </row>
    <row r="123" spans="1:22" s="18" customFormat="1" ht="19.5" customHeight="1">
      <c r="A123" s="140">
        <v>53</v>
      </c>
      <c r="B123" s="140">
        <v>3390723</v>
      </c>
      <c r="C123" s="141" t="s">
        <v>170</v>
      </c>
      <c r="D123" s="33">
        <v>144</v>
      </c>
      <c r="E123" s="34" t="s">
        <v>28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800000</v>
      </c>
      <c r="P123" s="41">
        <v>800000</v>
      </c>
      <c r="Q123" s="41">
        <v>800000</v>
      </c>
      <c r="R123" s="27">
        <f t="shared" si="1"/>
        <v>2400000</v>
      </c>
      <c r="S123" s="261">
        <v>200000</v>
      </c>
      <c r="T123" s="137">
        <f>R123+R124+S123</f>
        <v>2600000</v>
      </c>
      <c r="V123" s="19"/>
    </row>
    <row r="124" spans="1:22" s="18" customFormat="1" ht="19.5" customHeight="1">
      <c r="A124" s="139"/>
      <c r="B124" s="139"/>
      <c r="C124" s="142"/>
      <c r="D124" s="33">
        <v>232</v>
      </c>
      <c r="E124" s="34" t="s">
        <v>22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27">
        <f t="shared" si="1"/>
        <v>0</v>
      </c>
      <c r="S124" s="262"/>
      <c r="T124" s="137"/>
      <c r="V124" s="19"/>
    </row>
    <row r="125" spans="1:22" s="18" customFormat="1" ht="19.5" customHeight="1">
      <c r="A125" s="140">
        <v>54</v>
      </c>
      <c r="B125" s="140">
        <v>6280932</v>
      </c>
      <c r="C125" s="141" t="s">
        <v>171</v>
      </c>
      <c r="D125" s="33">
        <v>144</v>
      </c>
      <c r="E125" s="34" t="s">
        <v>28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1000000</v>
      </c>
      <c r="P125" s="41">
        <v>1000000</v>
      </c>
      <c r="Q125" s="41">
        <v>1000000</v>
      </c>
      <c r="R125" s="27">
        <f t="shared" si="1"/>
        <v>3000000</v>
      </c>
      <c r="S125" s="261">
        <v>250000</v>
      </c>
      <c r="T125" s="137">
        <f>R125+R126+S125</f>
        <v>3250000</v>
      </c>
      <c r="V125" s="19"/>
    </row>
    <row r="126" spans="1:22" s="18" customFormat="1" ht="19.5" customHeight="1">
      <c r="A126" s="139"/>
      <c r="B126" s="139"/>
      <c r="C126" s="142"/>
      <c r="D126" s="33">
        <v>232</v>
      </c>
      <c r="E126" s="34" t="s">
        <v>22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27">
        <f t="shared" si="1"/>
        <v>0</v>
      </c>
      <c r="S126" s="262"/>
      <c r="T126" s="137"/>
      <c r="V126" s="19"/>
    </row>
    <row r="127" spans="1:22" s="18" customFormat="1" ht="19.5" customHeight="1">
      <c r="A127" s="140">
        <v>55</v>
      </c>
      <c r="B127" s="140">
        <v>5995185</v>
      </c>
      <c r="C127" s="141" t="s">
        <v>172</v>
      </c>
      <c r="D127" s="33">
        <v>144</v>
      </c>
      <c r="E127" s="34" t="s">
        <v>28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2200000</v>
      </c>
      <c r="P127" s="41">
        <v>2200000</v>
      </c>
      <c r="Q127" s="41">
        <v>2200000</v>
      </c>
      <c r="R127" s="27">
        <f t="shared" si="1"/>
        <v>6600000</v>
      </c>
      <c r="S127" s="261">
        <v>550000</v>
      </c>
      <c r="T127" s="137">
        <f>R127+R128+S127</f>
        <v>7150000</v>
      </c>
      <c r="V127" s="19"/>
    </row>
    <row r="128" spans="1:22" s="18" customFormat="1" ht="19.5" customHeight="1">
      <c r="A128" s="139"/>
      <c r="B128" s="139"/>
      <c r="C128" s="142"/>
      <c r="D128" s="33">
        <v>232</v>
      </c>
      <c r="E128" s="34" t="s">
        <v>22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27">
        <f t="shared" si="1"/>
        <v>0</v>
      </c>
      <c r="S128" s="262"/>
      <c r="T128" s="137"/>
      <c r="V128" s="19"/>
    </row>
    <row r="129" spans="1:22" s="18" customFormat="1" ht="19.5" customHeight="1">
      <c r="A129" s="140">
        <v>56</v>
      </c>
      <c r="B129" s="140">
        <v>6236633</v>
      </c>
      <c r="C129" s="141" t="s">
        <v>173</v>
      </c>
      <c r="D129" s="33">
        <v>144</v>
      </c>
      <c r="E129" s="34" t="s">
        <v>28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2000000</v>
      </c>
      <c r="P129" s="41">
        <v>2000000</v>
      </c>
      <c r="Q129" s="41">
        <v>2000000</v>
      </c>
      <c r="R129" s="27">
        <f t="shared" si="1"/>
        <v>6000000</v>
      </c>
      <c r="S129" s="261">
        <v>500000</v>
      </c>
      <c r="T129" s="137">
        <f>R129+R130+S129</f>
        <v>6500000</v>
      </c>
      <c r="V129" s="19"/>
    </row>
    <row r="130" spans="1:22" s="18" customFormat="1" ht="19.5" customHeight="1">
      <c r="A130" s="139"/>
      <c r="B130" s="139"/>
      <c r="C130" s="142"/>
      <c r="D130" s="33">
        <v>232</v>
      </c>
      <c r="E130" s="34" t="s">
        <v>22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27">
        <f t="shared" si="1"/>
        <v>0</v>
      </c>
      <c r="S130" s="262"/>
      <c r="T130" s="137"/>
      <c r="V130" s="19"/>
    </row>
    <row r="131" spans="1:22" s="18" customFormat="1" ht="19.5" customHeight="1">
      <c r="A131" s="140">
        <v>57</v>
      </c>
      <c r="B131" s="140">
        <v>5919421</v>
      </c>
      <c r="C131" s="141" t="s">
        <v>174</v>
      </c>
      <c r="D131" s="33">
        <v>144</v>
      </c>
      <c r="E131" s="34" t="s">
        <v>28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1000000</v>
      </c>
      <c r="P131" s="41">
        <v>1000000</v>
      </c>
      <c r="Q131" s="41">
        <v>1000000</v>
      </c>
      <c r="R131" s="27">
        <f t="shared" si="1"/>
        <v>3000000</v>
      </c>
      <c r="S131" s="261">
        <v>250000</v>
      </c>
      <c r="T131" s="137">
        <f>R131+R132+S131</f>
        <v>3250000</v>
      </c>
      <c r="V131" s="19"/>
    </row>
    <row r="132" spans="1:22" s="18" customFormat="1" ht="19.5" customHeight="1">
      <c r="A132" s="139"/>
      <c r="B132" s="139"/>
      <c r="C132" s="142"/>
      <c r="D132" s="33">
        <v>232</v>
      </c>
      <c r="E132" s="34" t="s">
        <v>22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27">
        <f t="shared" si="1"/>
        <v>0</v>
      </c>
      <c r="S132" s="262"/>
      <c r="T132" s="137"/>
      <c r="V132" s="19"/>
    </row>
    <row r="133" spans="1:22" s="18" customFormat="1" ht="19.5" customHeight="1">
      <c r="A133" s="140">
        <v>58</v>
      </c>
      <c r="B133" s="140">
        <v>5802156</v>
      </c>
      <c r="C133" s="141" t="s">
        <v>175</v>
      </c>
      <c r="D133" s="33">
        <v>144</v>
      </c>
      <c r="E133" s="34" t="s">
        <v>28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1000000</v>
      </c>
      <c r="P133" s="41">
        <v>1000000</v>
      </c>
      <c r="Q133" s="41">
        <v>1000000</v>
      </c>
      <c r="R133" s="27">
        <f aca="true" t="shared" si="2" ref="R133:R196">F133+G133+H133+I133+J133+K133+L133+M133+N133+O133+P133+Q133</f>
        <v>3000000</v>
      </c>
      <c r="S133" s="261">
        <v>250000</v>
      </c>
      <c r="T133" s="137">
        <f>R133+R134+S133</f>
        <v>3250000</v>
      </c>
      <c r="V133" s="19"/>
    </row>
    <row r="134" spans="1:22" s="18" customFormat="1" ht="19.5" customHeight="1">
      <c r="A134" s="139"/>
      <c r="B134" s="139"/>
      <c r="C134" s="142"/>
      <c r="D134" s="33">
        <v>232</v>
      </c>
      <c r="E134" s="34" t="s">
        <v>22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27">
        <f t="shared" si="2"/>
        <v>0</v>
      </c>
      <c r="S134" s="262"/>
      <c r="T134" s="137"/>
      <c r="V134" s="19"/>
    </row>
    <row r="135" spans="1:22" s="18" customFormat="1" ht="19.5" customHeight="1">
      <c r="A135" s="140">
        <v>59</v>
      </c>
      <c r="B135" s="140">
        <v>4071271</v>
      </c>
      <c r="C135" s="141" t="s">
        <v>176</v>
      </c>
      <c r="D135" s="33">
        <v>144</v>
      </c>
      <c r="E135" s="34" t="s">
        <v>28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1500000</v>
      </c>
      <c r="P135" s="41">
        <v>1500000</v>
      </c>
      <c r="Q135" s="41">
        <v>1500000</v>
      </c>
      <c r="R135" s="27">
        <f t="shared" si="2"/>
        <v>4500000</v>
      </c>
      <c r="S135" s="261">
        <v>375000</v>
      </c>
      <c r="T135" s="137">
        <f>R135+R136+S135</f>
        <v>4875000</v>
      </c>
      <c r="V135" s="19"/>
    </row>
    <row r="136" spans="1:22" s="18" customFormat="1" ht="19.5" customHeight="1">
      <c r="A136" s="139"/>
      <c r="B136" s="139"/>
      <c r="C136" s="142"/>
      <c r="D136" s="33">
        <v>232</v>
      </c>
      <c r="E136" s="34" t="s">
        <v>22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27">
        <f t="shared" si="2"/>
        <v>0</v>
      </c>
      <c r="S136" s="262"/>
      <c r="T136" s="137"/>
      <c r="V136" s="19"/>
    </row>
    <row r="137" spans="1:22" s="18" customFormat="1" ht="19.5" customHeight="1">
      <c r="A137" s="140">
        <v>60</v>
      </c>
      <c r="B137" s="140">
        <v>6781530</v>
      </c>
      <c r="C137" s="141" t="s">
        <v>177</v>
      </c>
      <c r="D137" s="33">
        <v>144</v>
      </c>
      <c r="E137" s="34" t="s">
        <v>28</v>
      </c>
      <c r="F137" s="41">
        <v>0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1">
        <v>4000000</v>
      </c>
      <c r="P137" s="41">
        <v>4000000</v>
      </c>
      <c r="Q137" s="41">
        <v>4000000</v>
      </c>
      <c r="R137" s="27">
        <f t="shared" si="2"/>
        <v>12000000</v>
      </c>
      <c r="S137" s="261">
        <v>1000000</v>
      </c>
      <c r="T137" s="137">
        <f>R137+R138+S137</f>
        <v>13000000</v>
      </c>
      <c r="V137" s="19"/>
    </row>
    <row r="138" spans="1:22" s="18" customFormat="1" ht="19.5" customHeight="1">
      <c r="A138" s="139"/>
      <c r="B138" s="139"/>
      <c r="C138" s="142"/>
      <c r="D138" s="33">
        <v>232</v>
      </c>
      <c r="E138" s="34" t="s">
        <v>22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27">
        <f t="shared" si="2"/>
        <v>0</v>
      </c>
      <c r="S138" s="262"/>
      <c r="T138" s="137"/>
      <c r="V138" s="19"/>
    </row>
    <row r="139" spans="1:22" s="18" customFormat="1" ht="19.5" customHeight="1">
      <c r="A139" s="140">
        <v>61</v>
      </c>
      <c r="B139" s="140">
        <v>3832045</v>
      </c>
      <c r="C139" s="141" t="s">
        <v>178</v>
      </c>
      <c r="D139" s="33">
        <v>144</v>
      </c>
      <c r="E139" s="34" t="s">
        <v>28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1500000</v>
      </c>
      <c r="P139" s="41">
        <v>2000000</v>
      </c>
      <c r="Q139" s="41">
        <v>2000000</v>
      </c>
      <c r="R139" s="27">
        <f t="shared" si="2"/>
        <v>5500000</v>
      </c>
      <c r="S139" s="261">
        <v>500000</v>
      </c>
      <c r="T139" s="137">
        <f>R139+R140+S139</f>
        <v>6000000</v>
      </c>
      <c r="V139" s="19"/>
    </row>
    <row r="140" spans="1:22" s="18" customFormat="1" ht="19.5" customHeight="1">
      <c r="A140" s="139"/>
      <c r="B140" s="139"/>
      <c r="C140" s="142"/>
      <c r="D140" s="33">
        <v>232</v>
      </c>
      <c r="E140" s="34" t="s">
        <v>22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27">
        <f t="shared" si="2"/>
        <v>0</v>
      </c>
      <c r="S140" s="262"/>
      <c r="T140" s="137"/>
      <c r="V140" s="19"/>
    </row>
    <row r="141" spans="1:22" s="18" customFormat="1" ht="19.5" customHeight="1">
      <c r="A141" s="131">
        <v>62</v>
      </c>
      <c r="B141" s="131">
        <v>5038936</v>
      </c>
      <c r="C141" s="132" t="s">
        <v>134</v>
      </c>
      <c r="D141" s="33">
        <v>144</v>
      </c>
      <c r="E141" s="34" t="s">
        <v>28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3500000</v>
      </c>
      <c r="O141" s="41">
        <v>2500000</v>
      </c>
      <c r="P141" s="41">
        <v>3000000</v>
      </c>
      <c r="Q141" s="41">
        <v>3000000</v>
      </c>
      <c r="R141" s="27">
        <f t="shared" si="2"/>
        <v>12000000</v>
      </c>
      <c r="S141" s="261">
        <v>2529167</v>
      </c>
      <c r="T141" s="137">
        <f>R141+R142+S141</f>
        <v>14529167</v>
      </c>
      <c r="V141" s="19"/>
    </row>
    <row r="142" spans="1:22" s="18" customFormat="1" ht="19.5" customHeight="1">
      <c r="A142" s="131"/>
      <c r="B142" s="131"/>
      <c r="C142" s="132"/>
      <c r="D142" s="33">
        <v>232</v>
      </c>
      <c r="E142" s="34" t="s">
        <v>22</v>
      </c>
      <c r="F142" s="41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27">
        <f t="shared" si="2"/>
        <v>0</v>
      </c>
      <c r="S142" s="262"/>
      <c r="T142" s="137"/>
      <c r="V142" s="19"/>
    </row>
    <row r="143" spans="1:22" s="18" customFormat="1" ht="19.5" customHeight="1">
      <c r="A143" s="131">
        <v>63</v>
      </c>
      <c r="B143" s="131">
        <v>4915934</v>
      </c>
      <c r="C143" s="132" t="s">
        <v>135</v>
      </c>
      <c r="D143" s="33">
        <v>144</v>
      </c>
      <c r="E143" s="34" t="s">
        <v>28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2500000</v>
      </c>
      <c r="O143" s="41">
        <v>1500000</v>
      </c>
      <c r="P143" s="41">
        <v>1500000</v>
      </c>
      <c r="Q143" s="41">
        <v>1500000</v>
      </c>
      <c r="R143" s="27">
        <f t="shared" si="2"/>
        <v>7000000</v>
      </c>
      <c r="S143" s="261">
        <v>1833333</v>
      </c>
      <c r="T143" s="137">
        <f>R143+R144+S143</f>
        <v>8833333</v>
      </c>
      <c r="V143" s="19"/>
    </row>
    <row r="144" spans="1:22" s="18" customFormat="1" ht="19.5" customHeight="1">
      <c r="A144" s="131"/>
      <c r="B144" s="131"/>
      <c r="C144" s="132"/>
      <c r="D144" s="33">
        <v>232</v>
      </c>
      <c r="E144" s="34" t="s">
        <v>22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27">
        <f t="shared" si="2"/>
        <v>0</v>
      </c>
      <c r="S144" s="262"/>
      <c r="T144" s="137"/>
      <c r="V144" s="19"/>
    </row>
    <row r="145" spans="1:22" s="18" customFormat="1" ht="19.5" customHeight="1">
      <c r="A145" s="140">
        <v>64</v>
      </c>
      <c r="B145" s="140">
        <v>4838032</v>
      </c>
      <c r="C145" s="141" t="s">
        <v>136</v>
      </c>
      <c r="D145" s="33">
        <v>144</v>
      </c>
      <c r="E145" s="34" t="s">
        <v>28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2000000</v>
      </c>
      <c r="O145" s="41">
        <v>2000000</v>
      </c>
      <c r="P145" s="41">
        <v>0</v>
      </c>
      <c r="Q145" s="41">
        <v>0</v>
      </c>
      <c r="R145" s="27">
        <f t="shared" si="2"/>
        <v>4000000</v>
      </c>
      <c r="S145" s="261"/>
      <c r="T145" s="137">
        <f>R145+R146+S145</f>
        <v>4000000</v>
      </c>
      <c r="V145" s="19"/>
    </row>
    <row r="146" spans="1:22" s="18" customFormat="1" ht="19.5" customHeight="1">
      <c r="A146" s="139"/>
      <c r="B146" s="139"/>
      <c r="C146" s="142"/>
      <c r="D146" s="33">
        <v>232</v>
      </c>
      <c r="E146" s="34" t="s">
        <v>22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27">
        <f t="shared" si="2"/>
        <v>0</v>
      </c>
      <c r="S146" s="262"/>
      <c r="T146" s="137"/>
      <c r="V146" s="19"/>
    </row>
    <row r="147" spans="1:22" s="18" customFormat="1" ht="19.5" customHeight="1">
      <c r="A147" s="140">
        <v>65</v>
      </c>
      <c r="B147" s="140">
        <v>5844932</v>
      </c>
      <c r="C147" s="141" t="s">
        <v>137</v>
      </c>
      <c r="D147" s="33">
        <v>144</v>
      </c>
      <c r="E147" s="34" t="s">
        <v>28</v>
      </c>
      <c r="F147" s="41">
        <v>0</v>
      </c>
      <c r="G147" s="41">
        <v>0</v>
      </c>
      <c r="H147" s="41">
        <v>0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2000000</v>
      </c>
      <c r="O147" s="41">
        <v>2000000</v>
      </c>
      <c r="P147" s="41">
        <v>0</v>
      </c>
      <c r="Q147" s="41">
        <v>0</v>
      </c>
      <c r="R147" s="27">
        <f t="shared" si="2"/>
        <v>4000000</v>
      </c>
      <c r="S147" s="261"/>
      <c r="T147" s="137">
        <f>R147+R148+S147</f>
        <v>4000000</v>
      </c>
      <c r="V147" s="19"/>
    </row>
    <row r="148" spans="1:22" s="18" customFormat="1" ht="19.5" customHeight="1">
      <c r="A148" s="139"/>
      <c r="B148" s="139"/>
      <c r="C148" s="142"/>
      <c r="D148" s="33">
        <v>232</v>
      </c>
      <c r="E148" s="34" t="s">
        <v>22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/>
      <c r="Q148" s="41">
        <v>0</v>
      </c>
      <c r="R148" s="27">
        <f t="shared" si="2"/>
        <v>0</v>
      </c>
      <c r="S148" s="262"/>
      <c r="T148" s="137"/>
      <c r="V148" s="19"/>
    </row>
    <row r="149" spans="1:22" s="18" customFormat="1" ht="19.5" customHeight="1">
      <c r="A149" s="140">
        <v>66</v>
      </c>
      <c r="B149" s="140">
        <v>4953330</v>
      </c>
      <c r="C149" s="141" t="s">
        <v>138</v>
      </c>
      <c r="D149" s="33">
        <v>144</v>
      </c>
      <c r="E149" s="34" t="s">
        <v>28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2000000</v>
      </c>
      <c r="O149" s="41">
        <v>2000000</v>
      </c>
      <c r="P149" s="41">
        <v>2000000</v>
      </c>
      <c r="Q149" s="41">
        <v>2000000</v>
      </c>
      <c r="R149" s="27">
        <f t="shared" si="2"/>
        <v>8000000</v>
      </c>
      <c r="S149" s="261">
        <v>1333333</v>
      </c>
      <c r="T149" s="137">
        <f>R149+R150+S149</f>
        <v>9333333</v>
      </c>
      <c r="V149" s="19"/>
    </row>
    <row r="150" spans="1:22" s="18" customFormat="1" ht="19.5" customHeight="1">
      <c r="A150" s="139"/>
      <c r="B150" s="139"/>
      <c r="C150" s="142"/>
      <c r="D150" s="33">
        <v>232</v>
      </c>
      <c r="E150" s="34" t="s">
        <v>22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27">
        <f t="shared" si="2"/>
        <v>0</v>
      </c>
      <c r="S150" s="262"/>
      <c r="T150" s="137"/>
      <c r="V150" s="19"/>
    </row>
    <row r="151" spans="1:22" s="18" customFormat="1" ht="19.5" customHeight="1">
      <c r="A151" s="140">
        <v>67</v>
      </c>
      <c r="B151" s="140">
        <v>2917195</v>
      </c>
      <c r="C151" s="141" t="s">
        <v>140</v>
      </c>
      <c r="D151" s="33">
        <v>144</v>
      </c>
      <c r="E151" s="34" t="s">
        <v>28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1700000</v>
      </c>
      <c r="O151" s="41">
        <v>1700000</v>
      </c>
      <c r="P151" s="41">
        <v>0</v>
      </c>
      <c r="Q151" s="41">
        <v>0</v>
      </c>
      <c r="R151" s="27">
        <f t="shared" si="2"/>
        <v>3400000</v>
      </c>
      <c r="S151" s="261"/>
      <c r="T151" s="137">
        <f>R151+R152+S151</f>
        <v>3400000</v>
      </c>
      <c r="V151" s="19"/>
    </row>
    <row r="152" spans="1:22" s="18" customFormat="1" ht="19.5" customHeight="1">
      <c r="A152" s="139"/>
      <c r="B152" s="139"/>
      <c r="C152" s="142"/>
      <c r="D152" s="33">
        <v>232</v>
      </c>
      <c r="E152" s="34" t="s">
        <v>22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27">
        <f t="shared" si="2"/>
        <v>0</v>
      </c>
      <c r="S152" s="262"/>
      <c r="T152" s="137"/>
      <c r="V152" s="19"/>
    </row>
    <row r="153" spans="1:22" s="18" customFormat="1" ht="19.5" customHeight="1">
      <c r="A153" s="140">
        <v>68</v>
      </c>
      <c r="B153" s="140">
        <v>4495136</v>
      </c>
      <c r="C153" s="141" t="s">
        <v>141</v>
      </c>
      <c r="D153" s="33">
        <v>144</v>
      </c>
      <c r="E153" s="34" t="s">
        <v>28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1500000</v>
      </c>
      <c r="O153" s="41">
        <v>1300000</v>
      </c>
      <c r="P153" s="41">
        <v>1500000</v>
      </c>
      <c r="Q153" s="41">
        <v>1300000</v>
      </c>
      <c r="R153" s="27">
        <f t="shared" si="2"/>
        <v>5600000</v>
      </c>
      <c r="S153" s="261">
        <v>866667</v>
      </c>
      <c r="T153" s="137">
        <f>R153+R154+S153</f>
        <v>6466667</v>
      </c>
      <c r="V153" s="19"/>
    </row>
    <row r="154" spans="1:22" s="18" customFormat="1" ht="19.5" customHeight="1">
      <c r="A154" s="139"/>
      <c r="B154" s="139"/>
      <c r="C154" s="142"/>
      <c r="D154" s="33">
        <v>232</v>
      </c>
      <c r="E154" s="34" t="s">
        <v>22</v>
      </c>
      <c r="F154" s="41">
        <v>0</v>
      </c>
      <c r="G154" s="41">
        <v>0</v>
      </c>
      <c r="H154" s="41">
        <v>0</v>
      </c>
      <c r="I154" s="41">
        <v>0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27">
        <f t="shared" si="2"/>
        <v>0</v>
      </c>
      <c r="S154" s="262"/>
      <c r="T154" s="137"/>
      <c r="V154" s="19"/>
    </row>
    <row r="155" spans="1:22" s="18" customFormat="1" ht="19.5" customHeight="1">
      <c r="A155" s="131">
        <v>69</v>
      </c>
      <c r="B155" s="131">
        <v>3525012</v>
      </c>
      <c r="C155" s="141" t="s">
        <v>142</v>
      </c>
      <c r="D155" s="33">
        <v>144</v>
      </c>
      <c r="E155" s="34" t="s">
        <v>28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600000</v>
      </c>
      <c r="O155" s="41">
        <v>800000</v>
      </c>
      <c r="P155" s="41">
        <v>800000</v>
      </c>
      <c r="Q155" s="41">
        <v>800000</v>
      </c>
      <c r="R155" s="27">
        <f t="shared" si="2"/>
        <v>3000000</v>
      </c>
      <c r="S155" s="261">
        <v>550000</v>
      </c>
      <c r="T155" s="137">
        <f>R155+R156+S155</f>
        <v>3550000</v>
      </c>
      <c r="V155" s="19"/>
    </row>
    <row r="156" spans="1:22" s="18" customFormat="1" ht="19.5" customHeight="1">
      <c r="A156" s="131"/>
      <c r="B156" s="131"/>
      <c r="C156" s="142"/>
      <c r="D156" s="33">
        <v>232</v>
      </c>
      <c r="E156" s="34" t="s">
        <v>22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27">
        <f t="shared" si="2"/>
        <v>0</v>
      </c>
      <c r="S156" s="262"/>
      <c r="T156" s="137"/>
      <c r="V156" s="19"/>
    </row>
    <row r="157" spans="1:22" s="18" customFormat="1" ht="19.5" customHeight="1">
      <c r="A157" s="131">
        <v>70</v>
      </c>
      <c r="B157" s="131">
        <v>3849871</v>
      </c>
      <c r="C157" s="132" t="s">
        <v>122</v>
      </c>
      <c r="D157" s="33">
        <v>144</v>
      </c>
      <c r="E157" s="34" t="s">
        <v>28</v>
      </c>
      <c r="F157" s="41">
        <v>0</v>
      </c>
      <c r="G157" s="41">
        <v>0</v>
      </c>
      <c r="H157" s="41">
        <v>0</v>
      </c>
      <c r="I157" s="41">
        <v>6000000</v>
      </c>
      <c r="J157" s="41">
        <v>6000000</v>
      </c>
      <c r="K157" s="41">
        <v>6000000</v>
      </c>
      <c r="L157" s="41">
        <v>6000000</v>
      </c>
      <c r="M157" s="41">
        <v>6000000</v>
      </c>
      <c r="N157" s="41">
        <v>6000000</v>
      </c>
      <c r="O157" s="41">
        <v>0</v>
      </c>
      <c r="P157" s="41">
        <v>0</v>
      </c>
      <c r="Q157" s="41">
        <v>0</v>
      </c>
      <c r="R157" s="27">
        <f t="shared" si="2"/>
        <v>36000000</v>
      </c>
      <c r="S157" s="261"/>
      <c r="T157" s="137">
        <f>R157+R158+S157</f>
        <v>36000000</v>
      </c>
      <c r="V157" s="19"/>
    </row>
    <row r="158" spans="1:22" s="18" customFormat="1" ht="19.5" customHeight="1">
      <c r="A158" s="131"/>
      <c r="B158" s="131"/>
      <c r="C158" s="132"/>
      <c r="D158" s="33">
        <v>232</v>
      </c>
      <c r="E158" s="34" t="s">
        <v>22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27">
        <f t="shared" si="2"/>
        <v>0</v>
      </c>
      <c r="S158" s="262"/>
      <c r="T158" s="137"/>
      <c r="V158" s="19"/>
    </row>
    <row r="159" spans="1:22" s="7" customFormat="1" ht="19.5" customHeight="1">
      <c r="A159" s="220">
        <v>71</v>
      </c>
      <c r="B159" s="220">
        <v>5793728</v>
      </c>
      <c r="C159" s="248" t="s">
        <v>107</v>
      </c>
      <c r="D159" s="33">
        <v>144</v>
      </c>
      <c r="E159" s="34" t="s">
        <v>28</v>
      </c>
      <c r="F159" s="56">
        <v>0</v>
      </c>
      <c r="G159" s="56">
        <v>1500000</v>
      </c>
      <c r="H159" s="56">
        <v>1500000</v>
      </c>
      <c r="I159" s="56">
        <v>1300000</v>
      </c>
      <c r="J159" s="56">
        <v>1500000</v>
      </c>
      <c r="K159" s="56">
        <v>1500000</v>
      </c>
      <c r="L159" s="56">
        <v>1500000</v>
      </c>
      <c r="M159" s="56">
        <v>1500000</v>
      </c>
      <c r="N159" s="56">
        <v>1500000</v>
      </c>
      <c r="O159" s="56">
        <v>0</v>
      </c>
      <c r="P159" s="41">
        <v>0</v>
      </c>
      <c r="Q159" s="41">
        <v>0</v>
      </c>
      <c r="R159" s="27">
        <f t="shared" si="2"/>
        <v>11800000</v>
      </c>
      <c r="S159" s="261"/>
      <c r="T159" s="137">
        <f>R159+R160+S159</f>
        <v>11800000</v>
      </c>
      <c r="V159" s="114"/>
    </row>
    <row r="160" spans="1:22" s="7" customFormat="1" ht="19.5" customHeight="1">
      <c r="A160" s="220"/>
      <c r="B160" s="220"/>
      <c r="C160" s="248"/>
      <c r="D160" s="33">
        <v>232</v>
      </c>
      <c r="E160" s="34" t="s">
        <v>22</v>
      </c>
      <c r="F160" s="56">
        <v>0</v>
      </c>
      <c r="G160" s="56">
        <v>0</v>
      </c>
      <c r="H160" s="56">
        <v>0</v>
      </c>
      <c r="I160" s="56">
        <v>0</v>
      </c>
      <c r="J160" s="56">
        <v>0</v>
      </c>
      <c r="K160" s="56">
        <v>0</v>
      </c>
      <c r="L160" s="56">
        <v>0</v>
      </c>
      <c r="M160" s="56">
        <v>0</v>
      </c>
      <c r="N160" s="56">
        <v>0</v>
      </c>
      <c r="O160" s="56">
        <v>0</v>
      </c>
      <c r="P160" s="41">
        <v>0</v>
      </c>
      <c r="Q160" s="41">
        <v>0</v>
      </c>
      <c r="R160" s="27">
        <f t="shared" si="2"/>
        <v>0</v>
      </c>
      <c r="S160" s="262"/>
      <c r="T160" s="137"/>
      <c r="V160" s="114"/>
    </row>
    <row r="161" spans="1:22" s="7" customFormat="1" ht="19.5" customHeight="1">
      <c r="A161" s="244">
        <v>72</v>
      </c>
      <c r="B161" s="244">
        <v>3999576</v>
      </c>
      <c r="C161" s="246" t="s">
        <v>111</v>
      </c>
      <c r="D161" s="33">
        <v>144</v>
      </c>
      <c r="E161" s="34" t="s">
        <v>28</v>
      </c>
      <c r="F161" s="56">
        <v>0</v>
      </c>
      <c r="G161" s="56">
        <v>0</v>
      </c>
      <c r="H161" s="56">
        <v>0</v>
      </c>
      <c r="I161" s="56">
        <v>4400000</v>
      </c>
      <c r="J161" s="56">
        <v>4400000</v>
      </c>
      <c r="K161" s="56">
        <v>4400000</v>
      </c>
      <c r="L161" s="56">
        <v>4400000</v>
      </c>
      <c r="M161" s="56">
        <v>4400000</v>
      </c>
      <c r="N161" s="56">
        <v>0</v>
      </c>
      <c r="O161" s="56">
        <v>0</v>
      </c>
      <c r="P161" s="41">
        <v>0</v>
      </c>
      <c r="Q161" s="41">
        <v>0</v>
      </c>
      <c r="R161" s="27">
        <f t="shared" si="2"/>
        <v>22000000</v>
      </c>
      <c r="S161" s="261"/>
      <c r="T161" s="137">
        <f>R161+R162+S161</f>
        <v>22000000</v>
      </c>
      <c r="V161" s="114"/>
    </row>
    <row r="162" spans="1:22" s="7" customFormat="1" ht="19.5" customHeight="1">
      <c r="A162" s="245"/>
      <c r="B162" s="245"/>
      <c r="C162" s="247"/>
      <c r="D162" s="33">
        <v>232</v>
      </c>
      <c r="E162" s="34" t="s">
        <v>22</v>
      </c>
      <c r="F162" s="56">
        <v>0</v>
      </c>
      <c r="G162" s="56">
        <v>0</v>
      </c>
      <c r="H162" s="56">
        <v>0</v>
      </c>
      <c r="I162" s="56">
        <v>0</v>
      </c>
      <c r="J162" s="56">
        <v>0</v>
      </c>
      <c r="K162" s="56">
        <v>0</v>
      </c>
      <c r="L162" s="56">
        <v>0</v>
      </c>
      <c r="M162" s="56">
        <v>0</v>
      </c>
      <c r="N162" s="56">
        <v>0</v>
      </c>
      <c r="O162" s="56">
        <v>0</v>
      </c>
      <c r="P162" s="41">
        <v>0</v>
      </c>
      <c r="Q162" s="41">
        <v>0</v>
      </c>
      <c r="R162" s="27">
        <f t="shared" si="2"/>
        <v>0</v>
      </c>
      <c r="S162" s="262"/>
      <c r="T162" s="137"/>
      <c r="V162" s="114"/>
    </row>
    <row r="163" spans="1:22" s="7" customFormat="1" ht="19.5" customHeight="1">
      <c r="A163" s="244">
        <v>73</v>
      </c>
      <c r="B163" s="244">
        <v>5224326</v>
      </c>
      <c r="C163" s="246" t="s">
        <v>126</v>
      </c>
      <c r="D163" s="33">
        <v>144</v>
      </c>
      <c r="E163" s="34" t="s">
        <v>28</v>
      </c>
      <c r="F163" s="56">
        <v>0</v>
      </c>
      <c r="G163" s="56">
        <v>0</v>
      </c>
      <c r="H163" s="56">
        <v>0</v>
      </c>
      <c r="I163" s="56">
        <v>0</v>
      </c>
      <c r="J163" s="56">
        <v>4000000</v>
      </c>
      <c r="K163" s="56">
        <v>4000000</v>
      </c>
      <c r="L163" s="56">
        <v>4000000</v>
      </c>
      <c r="M163" s="56">
        <v>4000000</v>
      </c>
      <c r="N163" s="56">
        <v>4000000</v>
      </c>
      <c r="O163" s="56">
        <v>3500000</v>
      </c>
      <c r="P163" s="56">
        <v>3500000</v>
      </c>
      <c r="Q163" s="56">
        <v>3500000</v>
      </c>
      <c r="R163" s="27">
        <f t="shared" si="2"/>
        <v>30500000</v>
      </c>
      <c r="S163" s="261">
        <v>3208333</v>
      </c>
      <c r="T163" s="137">
        <f>R163+R164+S163</f>
        <v>33708333</v>
      </c>
      <c r="V163" s="114"/>
    </row>
    <row r="164" spans="1:22" s="7" customFormat="1" ht="19.5" customHeight="1">
      <c r="A164" s="245"/>
      <c r="B164" s="245"/>
      <c r="C164" s="247"/>
      <c r="D164" s="33">
        <v>232</v>
      </c>
      <c r="E164" s="34" t="s">
        <v>22</v>
      </c>
      <c r="F164" s="56">
        <v>0</v>
      </c>
      <c r="G164" s="56">
        <v>0</v>
      </c>
      <c r="H164" s="56">
        <v>0</v>
      </c>
      <c r="I164" s="56">
        <v>0</v>
      </c>
      <c r="J164" s="56">
        <v>0</v>
      </c>
      <c r="K164" s="56">
        <v>0</v>
      </c>
      <c r="L164" s="56">
        <v>0</v>
      </c>
      <c r="M164" s="56">
        <v>0</v>
      </c>
      <c r="N164" s="56">
        <v>0</v>
      </c>
      <c r="O164" s="56">
        <v>0</v>
      </c>
      <c r="P164" s="56">
        <v>0</v>
      </c>
      <c r="Q164" s="56">
        <v>0</v>
      </c>
      <c r="R164" s="27">
        <f t="shared" si="2"/>
        <v>0</v>
      </c>
      <c r="S164" s="262"/>
      <c r="T164" s="137"/>
      <c r="V164" s="114"/>
    </row>
    <row r="165" spans="1:22" s="7" customFormat="1" ht="19.5" customHeight="1">
      <c r="A165" s="220">
        <v>74</v>
      </c>
      <c r="B165" s="220">
        <v>6566794</v>
      </c>
      <c r="C165" s="248" t="s">
        <v>108</v>
      </c>
      <c r="D165" s="33">
        <v>144</v>
      </c>
      <c r="E165" s="34" t="s">
        <v>28</v>
      </c>
      <c r="F165" s="56">
        <v>0</v>
      </c>
      <c r="G165" s="56">
        <v>2500000</v>
      </c>
      <c r="H165" s="56">
        <v>2500000</v>
      </c>
      <c r="I165" s="56">
        <v>1200000</v>
      </c>
      <c r="J165" s="56">
        <v>0</v>
      </c>
      <c r="K165" s="56">
        <v>0</v>
      </c>
      <c r="L165" s="56">
        <v>0</v>
      </c>
      <c r="M165" s="56">
        <v>0</v>
      </c>
      <c r="N165" s="56">
        <v>0</v>
      </c>
      <c r="O165" s="56">
        <v>0</v>
      </c>
      <c r="P165" s="56">
        <v>0</v>
      </c>
      <c r="Q165" s="56">
        <v>0</v>
      </c>
      <c r="R165" s="27">
        <f t="shared" si="2"/>
        <v>6200000</v>
      </c>
      <c r="S165" s="261"/>
      <c r="T165" s="137">
        <f>R165+R166+S165</f>
        <v>6200000</v>
      </c>
      <c r="V165" s="114"/>
    </row>
    <row r="166" spans="1:22" s="7" customFormat="1" ht="19.5" customHeight="1">
      <c r="A166" s="220"/>
      <c r="B166" s="220"/>
      <c r="C166" s="248"/>
      <c r="D166" s="33">
        <v>232</v>
      </c>
      <c r="E166" s="34" t="s">
        <v>22</v>
      </c>
      <c r="F166" s="56">
        <v>0</v>
      </c>
      <c r="G166" s="56">
        <v>0</v>
      </c>
      <c r="H166" s="56">
        <v>0</v>
      </c>
      <c r="I166" s="56">
        <v>0</v>
      </c>
      <c r="J166" s="56">
        <v>0</v>
      </c>
      <c r="K166" s="56">
        <v>0</v>
      </c>
      <c r="L166" s="56">
        <v>0</v>
      </c>
      <c r="M166" s="56">
        <v>0</v>
      </c>
      <c r="N166" s="56">
        <v>0</v>
      </c>
      <c r="O166" s="56">
        <v>0</v>
      </c>
      <c r="P166" s="56">
        <v>0</v>
      </c>
      <c r="Q166" s="56">
        <v>0</v>
      </c>
      <c r="R166" s="27">
        <f t="shared" si="2"/>
        <v>0</v>
      </c>
      <c r="S166" s="262"/>
      <c r="T166" s="137"/>
      <c r="V166" s="114"/>
    </row>
    <row r="167" spans="1:22" s="5" customFormat="1" ht="19.5" customHeight="1">
      <c r="A167" s="131">
        <v>75</v>
      </c>
      <c r="B167" s="131">
        <v>5801808</v>
      </c>
      <c r="C167" s="132" t="s">
        <v>81</v>
      </c>
      <c r="D167" s="33">
        <v>144</v>
      </c>
      <c r="E167" s="34" t="s">
        <v>28</v>
      </c>
      <c r="F167" s="41">
        <v>1500000</v>
      </c>
      <c r="G167" s="41">
        <v>1500000</v>
      </c>
      <c r="H167" s="41">
        <v>1500000</v>
      </c>
      <c r="I167" s="41">
        <v>1500000</v>
      </c>
      <c r="J167" s="41">
        <v>1500000</v>
      </c>
      <c r="K167" s="41">
        <v>1500000</v>
      </c>
      <c r="L167" s="41">
        <v>1500000</v>
      </c>
      <c r="M167" s="41">
        <v>1500000</v>
      </c>
      <c r="N167" s="41">
        <v>1500000</v>
      </c>
      <c r="O167" s="41">
        <v>1500000</v>
      </c>
      <c r="P167" s="41">
        <v>1500000</v>
      </c>
      <c r="Q167" s="41">
        <v>1500000</v>
      </c>
      <c r="R167" s="27">
        <f t="shared" si="2"/>
        <v>18000000</v>
      </c>
      <c r="S167" s="261"/>
      <c r="T167" s="137">
        <f>R167+R168+S167</f>
        <v>18000000</v>
      </c>
      <c r="V167" s="10"/>
    </row>
    <row r="168" spans="1:22" s="5" customFormat="1" ht="19.5" customHeight="1">
      <c r="A168" s="131"/>
      <c r="B168" s="131"/>
      <c r="C168" s="132"/>
      <c r="D168" s="33">
        <v>232</v>
      </c>
      <c r="E168" s="34" t="s">
        <v>22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27">
        <f t="shared" si="2"/>
        <v>0</v>
      </c>
      <c r="S168" s="262"/>
      <c r="T168" s="137"/>
      <c r="V168" s="10"/>
    </row>
    <row r="169" spans="1:22" s="5" customFormat="1" ht="19.5" customHeight="1">
      <c r="A169" s="140">
        <v>76</v>
      </c>
      <c r="B169" s="140">
        <v>4427151</v>
      </c>
      <c r="C169" s="141" t="s">
        <v>112</v>
      </c>
      <c r="D169" s="33">
        <v>144</v>
      </c>
      <c r="E169" s="34" t="s">
        <v>28</v>
      </c>
      <c r="F169" s="41">
        <v>0</v>
      </c>
      <c r="G169" s="41">
        <v>0</v>
      </c>
      <c r="H169" s="41">
        <v>0</v>
      </c>
      <c r="I169" s="41">
        <v>3500000</v>
      </c>
      <c r="J169" s="41">
        <v>3500000</v>
      </c>
      <c r="K169" s="41">
        <v>3500000</v>
      </c>
      <c r="L169" s="41">
        <v>3500000</v>
      </c>
      <c r="M169" s="41">
        <v>3500000</v>
      </c>
      <c r="N169" s="41">
        <v>3500000</v>
      </c>
      <c r="O169" s="41">
        <v>0</v>
      </c>
      <c r="P169" s="41">
        <v>0</v>
      </c>
      <c r="Q169" s="41">
        <v>0</v>
      </c>
      <c r="R169" s="27">
        <f t="shared" si="2"/>
        <v>21000000</v>
      </c>
      <c r="S169" s="261"/>
      <c r="T169" s="137">
        <f>R169+R170+S169</f>
        <v>21000000</v>
      </c>
      <c r="V169" s="10"/>
    </row>
    <row r="170" spans="1:22" s="5" customFormat="1" ht="19.5" customHeight="1">
      <c r="A170" s="139"/>
      <c r="B170" s="139"/>
      <c r="C170" s="142"/>
      <c r="D170" s="33">
        <v>232</v>
      </c>
      <c r="E170" s="34" t="s">
        <v>22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27">
        <f t="shared" si="2"/>
        <v>0</v>
      </c>
      <c r="S170" s="262"/>
      <c r="T170" s="137"/>
      <c r="V170" s="10"/>
    </row>
    <row r="171" spans="1:22" s="18" customFormat="1" ht="19.5" customHeight="1">
      <c r="A171" s="138">
        <v>77</v>
      </c>
      <c r="B171" s="138">
        <v>4793141</v>
      </c>
      <c r="C171" s="143" t="s">
        <v>103</v>
      </c>
      <c r="D171" s="33">
        <v>144</v>
      </c>
      <c r="E171" s="34" t="s">
        <v>28</v>
      </c>
      <c r="F171" s="41">
        <v>2000000</v>
      </c>
      <c r="G171" s="41">
        <v>2000000</v>
      </c>
      <c r="H171" s="41">
        <v>2000000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1200000</v>
      </c>
      <c r="P171" s="41">
        <v>1200000</v>
      </c>
      <c r="Q171" s="41">
        <v>1200000</v>
      </c>
      <c r="R171" s="27">
        <f t="shared" si="2"/>
        <v>9600000</v>
      </c>
      <c r="S171" s="261">
        <v>300000</v>
      </c>
      <c r="T171" s="137">
        <f>R171+R172+S171</f>
        <v>9900000</v>
      </c>
      <c r="V171" s="19"/>
    </row>
    <row r="172" spans="1:22" s="18" customFormat="1" ht="19.5" customHeight="1">
      <c r="A172" s="139"/>
      <c r="B172" s="139"/>
      <c r="C172" s="142"/>
      <c r="D172" s="33">
        <v>232</v>
      </c>
      <c r="E172" s="34" t="s">
        <v>22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/>
      <c r="Q172" s="41">
        <v>0</v>
      </c>
      <c r="R172" s="27">
        <f t="shared" si="2"/>
        <v>0</v>
      </c>
      <c r="S172" s="262"/>
      <c r="T172" s="137"/>
      <c r="V172" s="19"/>
    </row>
    <row r="173" spans="1:22" s="18" customFormat="1" ht="19.5" customHeight="1">
      <c r="A173" s="140">
        <v>78</v>
      </c>
      <c r="B173" s="140">
        <v>3747917</v>
      </c>
      <c r="C173" s="141" t="s">
        <v>101</v>
      </c>
      <c r="D173" s="33">
        <v>144</v>
      </c>
      <c r="E173" s="34" t="s">
        <v>28</v>
      </c>
      <c r="F173" s="41">
        <v>2500000</v>
      </c>
      <c r="G173" s="41">
        <v>2500000</v>
      </c>
      <c r="H173" s="41">
        <v>2500000</v>
      </c>
      <c r="I173" s="41">
        <v>2000000</v>
      </c>
      <c r="J173" s="41">
        <v>2000000</v>
      </c>
      <c r="K173" s="41">
        <v>2000000</v>
      </c>
      <c r="L173" s="41">
        <v>2000000</v>
      </c>
      <c r="M173" s="41">
        <v>2000000</v>
      </c>
      <c r="N173" s="41">
        <v>2000000</v>
      </c>
      <c r="O173" s="41">
        <v>2000000</v>
      </c>
      <c r="P173" s="41">
        <v>2000000</v>
      </c>
      <c r="Q173" s="41">
        <v>2000000</v>
      </c>
      <c r="R173" s="27">
        <f t="shared" si="2"/>
        <v>25500000</v>
      </c>
      <c r="S173" s="261">
        <v>2125000</v>
      </c>
      <c r="T173" s="137">
        <f>R173+R174+S173</f>
        <v>27625000</v>
      </c>
      <c r="V173" s="19"/>
    </row>
    <row r="174" spans="1:22" s="18" customFormat="1" ht="19.5" customHeight="1">
      <c r="A174" s="139"/>
      <c r="B174" s="139"/>
      <c r="C174" s="142"/>
      <c r="D174" s="33">
        <v>232</v>
      </c>
      <c r="E174" s="34" t="s">
        <v>22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27">
        <f t="shared" si="2"/>
        <v>0</v>
      </c>
      <c r="S174" s="262"/>
      <c r="T174" s="137"/>
      <c r="V174" s="19"/>
    </row>
    <row r="175" spans="1:22" s="18" customFormat="1" ht="19.5" customHeight="1">
      <c r="A175" s="140">
        <v>79</v>
      </c>
      <c r="B175" s="140">
        <v>6036815</v>
      </c>
      <c r="C175" s="141" t="s">
        <v>102</v>
      </c>
      <c r="D175" s="33">
        <v>144</v>
      </c>
      <c r="E175" s="34" t="s">
        <v>28</v>
      </c>
      <c r="F175" s="41">
        <v>2500000</v>
      </c>
      <c r="G175" s="41">
        <v>2500000</v>
      </c>
      <c r="H175" s="41">
        <v>2500000</v>
      </c>
      <c r="I175" s="41">
        <v>2500000</v>
      </c>
      <c r="J175" s="41">
        <v>1700000</v>
      </c>
      <c r="K175" s="41">
        <v>1700000</v>
      </c>
      <c r="L175" s="41">
        <v>1700000</v>
      </c>
      <c r="M175" s="41">
        <v>1700000</v>
      </c>
      <c r="N175" s="41">
        <v>1700000</v>
      </c>
      <c r="O175" s="41">
        <v>0</v>
      </c>
      <c r="P175" s="41">
        <v>0</v>
      </c>
      <c r="Q175" s="41">
        <v>0</v>
      </c>
      <c r="R175" s="27">
        <f t="shared" si="2"/>
        <v>18500000</v>
      </c>
      <c r="S175" s="263"/>
      <c r="T175" s="137">
        <f>R175+R176+S175</f>
        <v>18500000</v>
      </c>
      <c r="V175" s="19"/>
    </row>
    <row r="176" spans="1:22" s="18" customFormat="1" ht="19.5" customHeight="1">
      <c r="A176" s="139"/>
      <c r="B176" s="139"/>
      <c r="C176" s="142"/>
      <c r="D176" s="33">
        <v>232</v>
      </c>
      <c r="E176" s="34" t="s">
        <v>22</v>
      </c>
      <c r="F176" s="41">
        <v>0</v>
      </c>
      <c r="G176" s="41">
        <v>0</v>
      </c>
      <c r="H176" s="41">
        <v>0</v>
      </c>
      <c r="I176" s="41"/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27">
        <f t="shared" si="2"/>
        <v>0</v>
      </c>
      <c r="S176" s="264"/>
      <c r="T176" s="137"/>
      <c r="V176" s="19"/>
    </row>
    <row r="177" spans="1:22" s="18" customFormat="1" ht="19.5" customHeight="1">
      <c r="A177" s="140">
        <v>80</v>
      </c>
      <c r="B177" s="138">
        <v>3526179</v>
      </c>
      <c r="C177" s="143" t="s">
        <v>113</v>
      </c>
      <c r="D177" s="33">
        <v>144</v>
      </c>
      <c r="E177" s="34" t="s">
        <v>28</v>
      </c>
      <c r="F177" s="33">
        <v>0</v>
      </c>
      <c r="G177" s="41">
        <v>0</v>
      </c>
      <c r="H177" s="41">
        <v>0</v>
      </c>
      <c r="I177" s="41">
        <v>2500000</v>
      </c>
      <c r="J177" s="41">
        <v>2500000</v>
      </c>
      <c r="K177" s="41">
        <v>2500000</v>
      </c>
      <c r="L177" s="41">
        <v>2500000</v>
      </c>
      <c r="M177" s="41">
        <v>2500000</v>
      </c>
      <c r="N177" s="41">
        <v>2500000</v>
      </c>
      <c r="O177" s="41">
        <v>2500000</v>
      </c>
      <c r="P177" s="41">
        <v>2500000</v>
      </c>
      <c r="Q177" s="41">
        <v>2500000</v>
      </c>
      <c r="R177" s="27">
        <f t="shared" si="2"/>
        <v>22500000</v>
      </c>
      <c r="S177" s="263">
        <v>1666667</v>
      </c>
      <c r="T177" s="137">
        <f>R177+R178+S177</f>
        <v>24166667</v>
      </c>
      <c r="V177" s="19"/>
    </row>
    <row r="178" spans="1:22" s="18" customFormat="1" ht="19.5" customHeight="1">
      <c r="A178" s="139"/>
      <c r="B178" s="139"/>
      <c r="C178" s="142"/>
      <c r="D178" s="33">
        <v>232</v>
      </c>
      <c r="E178" s="34" t="s">
        <v>22</v>
      </c>
      <c r="F178" s="25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27">
        <f t="shared" si="2"/>
        <v>0</v>
      </c>
      <c r="S178" s="264"/>
      <c r="T178" s="137"/>
      <c r="V178" s="19"/>
    </row>
    <row r="179" spans="1:22" s="5" customFormat="1" ht="19.5" customHeight="1">
      <c r="A179" s="140">
        <v>81</v>
      </c>
      <c r="B179" s="140">
        <v>4422060</v>
      </c>
      <c r="C179" s="141" t="s">
        <v>114</v>
      </c>
      <c r="D179" s="33">
        <v>144</v>
      </c>
      <c r="E179" s="34" t="s">
        <v>28</v>
      </c>
      <c r="F179" s="41">
        <v>0</v>
      </c>
      <c r="G179" s="41">
        <v>0</v>
      </c>
      <c r="H179" s="41">
        <v>0</v>
      </c>
      <c r="I179" s="41">
        <v>2500000</v>
      </c>
      <c r="J179" s="41">
        <v>2500000</v>
      </c>
      <c r="K179" s="41">
        <v>2500000</v>
      </c>
      <c r="L179" s="41">
        <v>2500000</v>
      </c>
      <c r="M179" s="41">
        <v>2500000</v>
      </c>
      <c r="N179" s="41">
        <v>2500000</v>
      </c>
      <c r="O179" s="41">
        <v>0</v>
      </c>
      <c r="P179" s="41">
        <v>0</v>
      </c>
      <c r="Q179" s="41">
        <v>0</v>
      </c>
      <c r="R179" s="27">
        <f t="shared" si="2"/>
        <v>15000000</v>
      </c>
      <c r="S179" s="263"/>
      <c r="T179" s="137">
        <f>R179+R180+S179</f>
        <v>15000000</v>
      </c>
      <c r="V179" s="10"/>
    </row>
    <row r="180" spans="1:22" s="5" customFormat="1" ht="19.5" customHeight="1">
      <c r="A180" s="139"/>
      <c r="B180" s="139"/>
      <c r="C180" s="142"/>
      <c r="D180" s="33">
        <v>232</v>
      </c>
      <c r="E180" s="34" t="s">
        <v>22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27">
        <f t="shared" si="2"/>
        <v>0</v>
      </c>
      <c r="S180" s="264"/>
      <c r="T180" s="137"/>
      <c r="V180" s="10"/>
    </row>
    <row r="181" spans="1:22" s="109" customFormat="1" ht="19.5" customHeight="1">
      <c r="A181" s="140">
        <v>82</v>
      </c>
      <c r="B181" s="140">
        <v>6083874</v>
      </c>
      <c r="C181" s="141" t="s">
        <v>97</v>
      </c>
      <c r="D181" s="33">
        <v>144</v>
      </c>
      <c r="E181" s="34" t="s">
        <v>28</v>
      </c>
      <c r="F181" s="33">
        <v>2500000</v>
      </c>
      <c r="G181" s="33">
        <v>2500000</v>
      </c>
      <c r="H181" s="33">
        <v>2500000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/>
      <c r="O181" s="33">
        <v>0</v>
      </c>
      <c r="P181" s="41">
        <v>0</v>
      </c>
      <c r="Q181" s="33">
        <v>0</v>
      </c>
      <c r="R181" s="27">
        <f t="shared" si="2"/>
        <v>7500000</v>
      </c>
      <c r="S181" s="263"/>
      <c r="T181" s="137">
        <f>R181+R182+S181</f>
        <v>7500000</v>
      </c>
      <c r="V181" s="110"/>
    </row>
    <row r="182" spans="1:22" s="109" customFormat="1" ht="19.5" customHeight="1">
      <c r="A182" s="139"/>
      <c r="B182" s="139"/>
      <c r="C182" s="142"/>
      <c r="D182" s="33">
        <v>232</v>
      </c>
      <c r="E182" s="34" t="s">
        <v>22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/>
      <c r="O182" s="33">
        <v>0</v>
      </c>
      <c r="P182" s="41">
        <v>0</v>
      </c>
      <c r="Q182" s="33">
        <v>0</v>
      </c>
      <c r="R182" s="27">
        <f t="shared" si="2"/>
        <v>0</v>
      </c>
      <c r="S182" s="264"/>
      <c r="T182" s="137"/>
      <c r="V182" s="110"/>
    </row>
    <row r="183" spans="1:22" s="109" customFormat="1" ht="19.5" customHeight="1">
      <c r="A183" s="140">
        <v>83</v>
      </c>
      <c r="B183" s="140">
        <v>4965476</v>
      </c>
      <c r="C183" s="141" t="s">
        <v>115</v>
      </c>
      <c r="D183" s="83">
        <v>144</v>
      </c>
      <c r="E183" s="63" t="s">
        <v>28</v>
      </c>
      <c r="F183" s="33">
        <v>0</v>
      </c>
      <c r="G183" s="33">
        <v>0</v>
      </c>
      <c r="H183" s="33">
        <v>0</v>
      </c>
      <c r="I183" s="33">
        <v>2000000</v>
      </c>
      <c r="J183" s="33">
        <v>2500000</v>
      </c>
      <c r="K183" s="33">
        <v>2500000</v>
      </c>
      <c r="L183" s="33">
        <v>2500000</v>
      </c>
      <c r="M183" s="33">
        <v>2500000</v>
      </c>
      <c r="N183" s="33">
        <v>2500000</v>
      </c>
      <c r="O183" s="33">
        <v>0</v>
      </c>
      <c r="P183" s="41">
        <v>0</v>
      </c>
      <c r="Q183" s="33">
        <v>0</v>
      </c>
      <c r="R183" s="27">
        <f t="shared" si="2"/>
        <v>14500000</v>
      </c>
      <c r="S183" s="263"/>
      <c r="T183" s="137">
        <f>R183+R184+S183</f>
        <v>14500000</v>
      </c>
      <c r="V183" s="110"/>
    </row>
    <row r="184" spans="1:22" s="109" customFormat="1" ht="19.5" customHeight="1">
      <c r="A184" s="139"/>
      <c r="B184" s="139"/>
      <c r="C184" s="142"/>
      <c r="D184" s="33">
        <v>232</v>
      </c>
      <c r="E184" s="34" t="s">
        <v>22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41">
        <v>0</v>
      </c>
      <c r="Q184" s="33">
        <v>0</v>
      </c>
      <c r="R184" s="27">
        <f t="shared" si="2"/>
        <v>0</v>
      </c>
      <c r="S184" s="264"/>
      <c r="T184" s="137"/>
      <c r="V184" s="110"/>
    </row>
    <row r="185" spans="1:22" s="109" customFormat="1" ht="19.5" customHeight="1">
      <c r="A185" s="140">
        <v>84</v>
      </c>
      <c r="B185" s="140">
        <v>4308086</v>
      </c>
      <c r="C185" s="141" t="s">
        <v>99</v>
      </c>
      <c r="D185" s="83">
        <v>144</v>
      </c>
      <c r="E185" s="63" t="s">
        <v>28</v>
      </c>
      <c r="F185" s="33">
        <v>2500000</v>
      </c>
      <c r="G185" s="33">
        <v>2500000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41">
        <v>0</v>
      </c>
      <c r="Q185" s="33">
        <v>0</v>
      </c>
      <c r="R185" s="27">
        <f t="shared" si="2"/>
        <v>5000000</v>
      </c>
      <c r="S185" s="263"/>
      <c r="T185" s="137">
        <f>R185+R186+S185</f>
        <v>5000000</v>
      </c>
      <c r="V185" s="110"/>
    </row>
    <row r="186" spans="1:22" s="109" customFormat="1" ht="19.5" customHeight="1">
      <c r="A186" s="139"/>
      <c r="B186" s="139"/>
      <c r="C186" s="142"/>
      <c r="D186" s="33">
        <v>232</v>
      </c>
      <c r="E186" s="34" t="s">
        <v>22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41">
        <v>0</v>
      </c>
      <c r="Q186" s="33">
        <v>0</v>
      </c>
      <c r="R186" s="27">
        <f t="shared" si="2"/>
        <v>0</v>
      </c>
      <c r="S186" s="264"/>
      <c r="T186" s="137"/>
      <c r="V186" s="110"/>
    </row>
    <row r="187" spans="1:22" s="109" customFormat="1" ht="19.5" customHeight="1">
      <c r="A187" s="140">
        <v>85</v>
      </c>
      <c r="B187" s="140">
        <v>4495002</v>
      </c>
      <c r="C187" s="141" t="s">
        <v>100</v>
      </c>
      <c r="D187" s="83">
        <v>144</v>
      </c>
      <c r="E187" s="63" t="s">
        <v>28</v>
      </c>
      <c r="F187" s="33">
        <v>2500000</v>
      </c>
      <c r="G187" s="33">
        <v>2500000</v>
      </c>
      <c r="H187" s="33">
        <v>2500000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41">
        <v>0</v>
      </c>
      <c r="Q187" s="33">
        <v>0</v>
      </c>
      <c r="R187" s="27">
        <f t="shared" si="2"/>
        <v>7500000</v>
      </c>
      <c r="S187" s="263"/>
      <c r="T187" s="137">
        <f>R187+R188+S187</f>
        <v>7500000</v>
      </c>
      <c r="V187" s="110"/>
    </row>
    <row r="188" spans="1:22" s="109" customFormat="1" ht="19.5" customHeight="1">
      <c r="A188" s="139"/>
      <c r="B188" s="139"/>
      <c r="C188" s="142"/>
      <c r="D188" s="33">
        <v>232</v>
      </c>
      <c r="E188" s="34" t="s">
        <v>22</v>
      </c>
      <c r="F188" s="33">
        <v>0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41">
        <v>0</v>
      </c>
      <c r="Q188" s="33">
        <v>0</v>
      </c>
      <c r="R188" s="27">
        <f t="shared" si="2"/>
        <v>0</v>
      </c>
      <c r="S188" s="264"/>
      <c r="T188" s="137"/>
      <c r="V188" s="110"/>
    </row>
    <row r="189" spans="1:22" s="18" customFormat="1" ht="19.5" customHeight="1">
      <c r="A189" s="140">
        <v>86</v>
      </c>
      <c r="B189" s="140">
        <v>6013336</v>
      </c>
      <c r="C189" s="141" t="s">
        <v>98</v>
      </c>
      <c r="D189" s="83">
        <v>144</v>
      </c>
      <c r="E189" s="63" t="s">
        <v>28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41">
        <v>0</v>
      </c>
      <c r="L189" s="33">
        <v>0</v>
      </c>
      <c r="M189" s="33">
        <v>0</v>
      </c>
      <c r="N189" s="33">
        <v>0</v>
      </c>
      <c r="O189" s="41">
        <v>1500000</v>
      </c>
      <c r="P189" s="41">
        <v>2000000</v>
      </c>
      <c r="Q189" s="41">
        <v>2000000</v>
      </c>
      <c r="R189" s="27">
        <f t="shared" si="2"/>
        <v>5500000</v>
      </c>
      <c r="S189" s="263">
        <v>500000</v>
      </c>
      <c r="T189" s="137">
        <f>R189+R190+S189</f>
        <v>6000000</v>
      </c>
      <c r="V189" s="19"/>
    </row>
    <row r="190" spans="1:22" s="18" customFormat="1" ht="19.5" customHeight="1">
      <c r="A190" s="139"/>
      <c r="B190" s="139"/>
      <c r="C190" s="142"/>
      <c r="D190" s="33">
        <v>232</v>
      </c>
      <c r="E190" s="34" t="s">
        <v>22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41">
        <v>0</v>
      </c>
      <c r="L190" s="33">
        <v>0</v>
      </c>
      <c r="M190" s="33">
        <v>0</v>
      </c>
      <c r="N190" s="33">
        <v>0</v>
      </c>
      <c r="O190" s="41">
        <v>0</v>
      </c>
      <c r="P190" s="41">
        <v>0</v>
      </c>
      <c r="Q190" s="41">
        <v>0</v>
      </c>
      <c r="R190" s="27">
        <f t="shared" si="2"/>
        <v>0</v>
      </c>
      <c r="S190" s="264"/>
      <c r="T190" s="137"/>
      <c r="V190" s="19"/>
    </row>
    <row r="191" spans="1:22" s="18" customFormat="1" ht="19.5" customHeight="1">
      <c r="A191" s="140">
        <v>87</v>
      </c>
      <c r="B191" s="131">
        <v>6073897</v>
      </c>
      <c r="C191" s="132" t="s">
        <v>96</v>
      </c>
      <c r="D191" s="33">
        <v>144</v>
      </c>
      <c r="E191" s="34" t="s">
        <v>28</v>
      </c>
      <c r="F191" s="33">
        <v>0</v>
      </c>
      <c r="G191" s="33">
        <v>0</v>
      </c>
      <c r="H191" s="33">
        <v>0</v>
      </c>
      <c r="I191" s="33">
        <v>0</v>
      </c>
      <c r="J191" s="33">
        <v>0</v>
      </c>
      <c r="K191" s="41">
        <v>0</v>
      </c>
      <c r="L191" s="33">
        <v>0</v>
      </c>
      <c r="M191" s="33">
        <v>0</v>
      </c>
      <c r="N191" s="33">
        <v>0</v>
      </c>
      <c r="O191" s="41">
        <v>1500000</v>
      </c>
      <c r="P191" s="41">
        <v>1500000</v>
      </c>
      <c r="Q191" s="41">
        <v>1500000</v>
      </c>
      <c r="R191" s="27">
        <f t="shared" si="2"/>
        <v>4500000</v>
      </c>
      <c r="S191" s="263">
        <v>375000</v>
      </c>
      <c r="T191" s="137">
        <f>R191+R192+S191</f>
        <v>4875000</v>
      </c>
      <c r="V191" s="19"/>
    </row>
    <row r="192" spans="1:22" s="18" customFormat="1" ht="19.5" customHeight="1">
      <c r="A192" s="139"/>
      <c r="B192" s="131"/>
      <c r="C192" s="132"/>
      <c r="D192" s="33">
        <v>232</v>
      </c>
      <c r="E192" s="34" t="s">
        <v>22</v>
      </c>
      <c r="F192" s="33">
        <v>0</v>
      </c>
      <c r="G192" s="33">
        <v>0</v>
      </c>
      <c r="H192" s="33">
        <v>0</v>
      </c>
      <c r="I192" s="33">
        <v>0</v>
      </c>
      <c r="J192" s="33">
        <v>0</v>
      </c>
      <c r="K192" s="41">
        <v>0</v>
      </c>
      <c r="L192" s="33">
        <v>0</v>
      </c>
      <c r="M192" s="33">
        <v>0</v>
      </c>
      <c r="N192" s="33">
        <v>0</v>
      </c>
      <c r="O192" s="41">
        <v>0</v>
      </c>
      <c r="P192" s="41">
        <v>0</v>
      </c>
      <c r="Q192" s="41">
        <v>0</v>
      </c>
      <c r="R192" s="27">
        <f t="shared" si="2"/>
        <v>0</v>
      </c>
      <c r="S192" s="264"/>
      <c r="T192" s="137"/>
      <c r="V192" s="19"/>
    </row>
    <row r="193" spans="1:22" s="18" customFormat="1" ht="19.5" customHeight="1">
      <c r="A193" s="131">
        <v>88</v>
      </c>
      <c r="B193" s="140">
        <v>5121815</v>
      </c>
      <c r="C193" s="141" t="s">
        <v>161</v>
      </c>
      <c r="D193" s="33">
        <v>144</v>
      </c>
      <c r="E193" s="34" t="s">
        <v>28</v>
      </c>
      <c r="F193" s="33">
        <v>0</v>
      </c>
      <c r="G193" s="33">
        <v>0</v>
      </c>
      <c r="H193" s="33">
        <v>0</v>
      </c>
      <c r="I193" s="33">
        <v>0</v>
      </c>
      <c r="J193" s="33">
        <v>0</v>
      </c>
      <c r="K193" s="41">
        <v>0</v>
      </c>
      <c r="L193" s="33">
        <v>0</v>
      </c>
      <c r="M193" s="33">
        <v>0</v>
      </c>
      <c r="N193" s="33">
        <v>0</v>
      </c>
      <c r="O193" s="41">
        <v>2000000</v>
      </c>
      <c r="P193" s="41">
        <v>2000000</v>
      </c>
      <c r="Q193" s="41">
        <v>2000000</v>
      </c>
      <c r="R193" s="27">
        <f t="shared" si="2"/>
        <v>6000000</v>
      </c>
      <c r="S193" s="263">
        <v>500000</v>
      </c>
      <c r="T193" s="137">
        <f>R193+R194+S193</f>
        <v>6500000</v>
      </c>
      <c r="V193" s="19"/>
    </row>
    <row r="194" spans="1:22" s="18" customFormat="1" ht="19.5" customHeight="1">
      <c r="A194" s="131"/>
      <c r="B194" s="139"/>
      <c r="C194" s="142"/>
      <c r="D194" s="33">
        <v>232</v>
      </c>
      <c r="E194" s="34" t="s">
        <v>22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41">
        <v>0</v>
      </c>
      <c r="L194" s="33">
        <v>0</v>
      </c>
      <c r="M194" s="41"/>
      <c r="N194" s="33">
        <v>0</v>
      </c>
      <c r="O194" s="41">
        <v>0</v>
      </c>
      <c r="P194" s="41">
        <v>0</v>
      </c>
      <c r="Q194" s="41">
        <v>0</v>
      </c>
      <c r="R194" s="27">
        <f t="shared" si="2"/>
        <v>0</v>
      </c>
      <c r="S194" s="264"/>
      <c r="T194" s="137"/>
      <c r="V194" s="19"/>
    </row>
    <row r="195" spans="1:22" s="18" customFormat="1" ht="19.5" customHeight="1">
      <c r="A195" s="138">
        <v>89</v>
      </c>
      <c r="B195" s="138">
        <v>4352885</v>
      </c>
      <c r="C195" s="143" t="s">
        <v>93</v>
      </c>
      <c r="D195" s="38">
        <v>144</v>
      </c>
      <c r="E195" s="38" t="s">
        <v>28</v>
      </c>
      <c r="F195" s="41">
        <v>2500000</v>
      </c>
      <c r="G195" s="41">
        <v>2800000</v>
      </c>
      <c r="H195" s="41">
        <v>2800000</v>
      </c>
      <c r="I195" s="41">
        <v>2500000</v>
      </c>
      <c r="J195" s="41">
        <v>2500000</v>
      </c>
      <c r="K195" s="41">
        <v>25200000</v>
      </c>
      <c r="L195" s="41">
        <v>2500000</v>
      </c>
      <c r="M195" s="41">
        <v>2500000</v>
      </c>
      <c r="N195" s="41">
        <v>2500000</v>
      </c>
      <c r="O195" s="41">
        <v>2500000</v>
      </c>
      <c r="P195" s="41">
        <v>2500000</v>
      </c>
      <c r="Q195" s="41">
        <v>2500000</v>
      </c>
      <c r="R195" s="27">
        <f t="shared" si="2"/>
        <v>53300000</v>
      </c>
      <c r="S195" s="263">
        <v>2500000</v>
      </c>
      <c r="T195" s="137">
        <f>R195+R196+S195</f>
        <v>55800000</v>
      </c>
      <c r="V195" s="19"/>
    </row>
    <row r="196" spans="1:22" s="18" customFormat="1" ht="19.5" customHeight="1">
      <c r="A196" s="139"/>
      <c r="B196" s="139"/>
      <c r="C196" s="142"/>
      <c r="D196" s="35">
        <v>232</v>
      </c>
      <c r="E196" s="35" t="s">
        <v>22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27">
        <f t="shared" si="2"/>
        <v>0</v>
      </c>
      <c r="S196" s="264"/>
      <c r="T196" s="137"/>
      <c r="V196" s="19"/>
    </row>
    <row r="197" spans="1:22" s="18" customFormat="1" ht="19.5" customHeight="1">
      <c r="A197" s="140">
        <v>90</v>
      </c>
      <c r="B197" s="140">
        <v>1698022</v>
      </c>
      <c r="C197" s="141" t="s">
        <v>94</v>
      </c>
      <c r="D197" s="38">
        <v>144</v>
      </c>
      <c r="E197" s="38" t="s">
        <v>28</v>
      </c>
      <c r="F197" s="41">
        <v>6500000</v>
      </c>
      <c r="G197" s="41">
        <v>6500000</v>
      </c>
      <c r="H197" s="41">
        <v>0</v>
      </c>
      <c r="I197" s="41">
        <v>0</v>
      </c>
      <c r="J197" s="41">
        <v>0</v>
      </c>
      <c r="K197" s="41">
        <v>0</v>
      </c>
      <c r="L197" s="41">
        <v>0</v>
      </c>
      <c r="M197" s="41">
        <v>0</v>
      </c>
      <c r="N197" s="41">
        <v>0</v>
      </c>
      <c r="O197" s="41">
        <v>0</v>
      </c>
      <c r="P197" s="41">
        <v>0</v>
      </c>
      <c r="Q197" s="41">
        <v>0</v>
      </c>
      <c r="R197" s="27">
        <f aca="true" t="shared" si="3" ref="R197:R258">F197+G197+H197+I197+J197+K197+L197+M197+N197+O197+P197+Q197</f>
        <v>13000000</v>
      </c>
      <c r="S197" s="263"/>
      <c r="T197" s="137">
        <f>R197+R198+S197</f>
        <v>13000000</v>
      </c>
      <c r="V197" s="19"/>
    </row>
    <row r="198" spans="1:22" s="18" customFormat="1" ht="19.5" customHeight="1">
      <c r="A198" s="139"/>
      <c r="B198" s="139"/>
      <c r="C198" s="142"/>
      <c r="D198" s="35">
        <v>232</v>
      </c>
      <c r="E198" s="35" t="s">
        <v>22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33">
        <v>0</v>
      </c>
      <c r="R198" s="27">
        <f t="shared" si="3"/>
        <v>0</v>
      </c>
      <c r="S198" s="264"/>
      <c r="T198" s="137"/>
      <c r="V198" s="19"/>
    </row>
    <row r="199" spans="1:22" s="109" customFormat="1" ht="19.5" customHeight="1">
      <c r="A199" s="140">
        <v>91</v>
      </c>
      <c r="B199" s="140">
        <v>5582643</v>
      </c>
      <c r="C199" s="141" t="s">
        <v>92</v>
      </c>
      <c r="D199" s="38">
        <v>144</v>
      </c>
      <c r="E199" s="38" t="s">
        <v>28</v>
      </c>
      <c r="F199" s="33">
        <v>2500000</v>
      </c>
      <c r="G199" s="33">
        <v>2500000</v>
      </c>
      <c r="H199" s="33">
        <v>2500000</v>
      </c>
      <c r="I199" s="33">
        <v>2500000</v>
      </c>
      <c r="J199" s="33">
        <v>1715000</v>
      </c>
      <c r="K199" s="33">
        <v>1715000</v>
      </c>
      <c r="L199" s="33">
        <v>1715000</v>
      </c>
      <c r="M199" s="33">
        <v>1715000</v>
      </c>
      <c r="N199" s="41">
        <v>0</v>
      </c>
      <c r="O199" s="41">
        <v>0</v>
      </c>
      <c r="P199" s="41">
        <v>0</v>
      </c>
      <c r="Q199" s="83">
        <v>0</v>
      </c>
      <c r="R199" s="27">
        <f t="shared" si="3"/>
        <v>16860000</v>
      </c>
      <c r="S199" s="263"/>
      <c r="T199" s="137">
        <f>R199+R200+S199</f>
        <v>16860000</v>
      </c>
      <c r="V199" s="110"/>
    </row>
    <row r="200" spans="1:22" s="109" customFormat="1" ht="19.5" customHeight="1">
      <c r="A200" s="139"/>
      <c r="B200" s="139"/>
      <c r="C200" s="142"/>
      <c r="D200" s="35">
        <v>232</v>
      </c>
      <c r="E200" s="35" t="s">
        <v>22</v>
      </c>
      <c r="F200" s="33">
        <v>0</v>
      </c>
      <c r="G200" s="33">
        <v>0</v>
      </c>
      <c r="H200" s="33">
        <v>0</v>
      </c>
      <c r="I200" s="33">
        <v>0</v>
      </c>
      <c r="J200" s="33"/>
      <c r="K200" s="33">
        <v>0</v>
      </c>
      <c r="L200" s="33">
        <v>0</v>
      </c>
      <c r="M200" s="33">
        <v>0</v>
      </c>
      <c r="N200" s="41">
        <v>0</v>
      </c>
      <c r="O200" s="41">
        <v>0</v>
      </c>
      <c r="P200" s="41">
        <v>0</v>
      </c>
      <c r="Q200" s="83">
        <v>0</v>
      </c>
      <c r="R200" s="27">
        <f t="shared" si="3"/>
        <v>0</v>
      </c>
      <c r="S200" s="264"/>
      <c r="T200" s="137"/>
      <c r="V200" s="110"/>
    </row>
    <row r="201" spans="1:22" s="109" customFormat="1" ht="19.5" customHeight="1">
      <c r="A201" s="140">
        <v>92</v>
      </c>
      <c r="B201" s="140">
        <v>4608149</v>
      </c>
      <c r="C201" s="141" t="s">
        <v>116</v>
      </c>
      <c r="D201" s="38">
        <v>144</v>
      </c>
      <c r="E201" s="38" t="s">
        <v>28</v>
      </c>
      <c r="F201" s="83">
        <v>0</v>
      </c>
      <c r="G201" s="83">
        <v>0</v>
      </c>
      <c r="H201" s="83">
        <v>0</v>
      </c>
      <c r="I201" s="83">
        <v>5500000</v>
      </c>
      <c r="J201" s="83">
        <v>5500000</v>
      </c>
      <c r="K201" s="83">
        <v>5500000</v>
      </c>
      <c r="L201" s="83">
        <v>5500000</v>
      </c>
      <c r="M201" s="83">
        <v>5500000</v>
      </c>
      <c r="N201" s="33">
        <v>5500000</v>
      </c>
      <c r="O201" s="33">
        <v>0</v>
      </c>
      <c r="P201" s="41">
        <v>0</v>
      </c>
      <c r="Q201" s="83">
        <v>0</v>
      </c>
      <c r="R201" s="27">
        <f t="shared" si="3"/>
        <v>33000000</v>
      </c>
      <c r="S201" s="263"/>
      <c r="T201" s="137">
        <f>R201+R202+S201</f>
        <v>33000000</v>
      </c>
      <c r="V201" s="110"/>
    </row>
    <row r="202" spans="1:22" s="109" customFormat="1" ht="19.5" customHeight="1">
      <c r="A202" s="139"/>
      <c r="B202" s="139"/>
      <c r="C202" s="142"/>
      <c r="D202" s="35">
        <v>232</v>
      </c>
      <c r="E202" s="35" t="s">
        <v>22</v>
      </c>
      <c r="F202" s="83">
        <v>0</v>
      </c>
      <c r="G202" s="83">
        <v>0</v>
      </c>
      <c r="H202" s="83">
        <v>0</v>
      </c>
      <c r="I202" s="83">
        <v>0</v>
      </c>
      <c r="J202" s="83">
        <v>0</v>
      </c>
      <c r="K202" s="83">
        <v>0</v>
      </c>
      <c r="L202" s="83">
        <v>0</v>
      </c>
      <c r="M202" s="83">
        <v>0</v>
      </c>
      <c r="N202" s="33">
        <v>0</v>
      </c>
      <c r="O202" s="33">
        <v>0</v>
      </c>
      <c r="P202" s="41">
        <v>0</v>
      </c>
      <c r="Q202" s="83">
        <v>0</v>
      </c>
      <c r="R202" s="27">
        <f t="shared" si="3"/>
        <v>0</v>
      </c>
      <c r="S202" s="264"/>
      <c r="T202" s="137"/>
      <c r="V202" s="110"/>
    </row>
    <row r="203" spans="1:22" s="109" customFormat="1" ht="25.5" customHeight="1">
      <c r="A203" s="140">
        <v>93</v>
      </c>
      <c r="B203" s="140">
        <v>329535</v>
      </c>
      <c r="C203" s="141" t="s">
        <v>132</v>
      </c>
      <c r="D203" s="38">
        <v>144</v>
      </c>
      <c r="E203" s="38" t="s">
        <v>28</v>
      </c>
      <c r="F203" s="83">
        <v>0</v>
      </c>
      <c r="G203" s="83">
        <v>0</v>
      </c>
      <c r="H203" s="83">
        <v>0</v>
      </c>
      <c r="I203" s="83">
        <v>0</v>
      </c>
      <c r="J203" s="83">
        <v>800000</v>
      </c>
      <c r="K203" s="83">
        <v>800000</v>
      </c>
      <c r="L203" s="83">
        <v>800000</v>
      </c>
      <c r="M203" s="83">
        <v>800000</v>
      </c>
      <c r="N203" s="33">
        <v>800000</v>
      </c>
      <c r="O203" s="33">
        <v>0</v>
      </c>
      <c r="P203" s="41">
        <v>0</v>
      </c>
      <c r="Q203" s="83">
        <v>0</v>
      </c>
      <c r="R203" s="27">
        <f t="shared" si="3"/>
        <v>4000000</v>
      </c>
      <c r="S203" s="263"/>
      <c r="T203" s="137">
        <f>R203+R204+S203</f>
        <v>4000000</v>
      </c>
      <c r="V203" s="110"/>
    </row>
    <row r="204" spans="1:22" s="109" customFormat="1" ht="25.5" customHeight="1">
      <c r="A204" s="139"/>
      <c r="B204" s="139"/>
      <c r="C204" s="142"/>
      <c r="D204" s="38">
        <v>232</v>
      </c>
      <c r="E204" s="35" t="s">
        <v>22</v>
      </c>
      <c r="F204" s="83">
        <v>0</v>
      </c>
      <c r="G204" s="83">
        <v>0</v>
      </c>
      <c r="H204" s="83">
        <v>0</v>
      </c>
      <c r="I204" s="83">
        <v>0</v>
      </c>
      <c r="J204" s="83">
        <v>0</v>
      </c>
      <c r="K204" s="83">
        <v>0</v>
      </c>
      <c r="L204" s="83">
        <v>0</v>
      </c>
      <c r="M204" s="83">
        <v>0</v>
      </c>
      <c r="N204" s="33">
        <v>0</v>
      </c>
      <c r="O204" s="33">
        <v>0</v>
      </c>
      <c r="P204" s="41">
        <v>0</v>
      </c>
      <c r="Q204" s="83">
        <v>0</v>
      </c>
      <c r="R204" s="27">
        <f t="shared" si="3"/>
        <v>0</v>
      </c>
      <c r="S204" s="264"/>
      <c r="T204" s="137"/>
      <c r="V204" s="110"/>
    </row>
    <row r="205" spans="1:22" s="109" customFormat="1" ht="19.5" customHeight="1">
      <c r="A205" s="140">
        <v>94</v>
      </c>
      <c r="B205" s="140">
        <v>6237419</v>
      </c>
      <c r="C205" s="141" t="s">
        <v>133</v>
      </c>
      <c r="D205" s="38">
        <v>144</v>
      </c>
      <c r="E205" s="38" t="s">
        <v>28</v>
      </c>
      <c r="F205" s="83">
        <v>0</v>
      </c>
      <c r="G205" s="83">
        <v>0</v>
      </c>
      <c r="H205" s="83">
        <v>0</v>
      </c>
      <c r="I205" s="83">
        <v>0</v>
      </c>
      <c r="J205" s="83">
        <v>500000</v>
      </c>
      <c r="K205" s="83">
        <v>500000</v>
      </c>
      <c r="L205" s="83">
        <v>500000</v>
      </c>
      <c r="M205" s="83">
        <v>500000</v>
      </c>
      <c r="N205" s="33">
        <v>500000</v>
      </c>
      <c r="O205" s="33">
        <v>0</v>
      </c>
      <c r="P205" s="41">
        <v>0</v>
      </c>
      <c r="Q205" s="83">
        <v>0</v>
      </c>
      <c r="R205" s="27">
        <f t="shared" si="3"/>
        <v>2500000</v>
      </c>
      <c r="S205" s="263"/>
      <c r="T205" s="137">
        <f>R205+R206+S205</f>
        <v>2500000</v>
      </c>
      <c r="V205" s="110"/>
    </row>
    <row r="206" spans="1:22" s="109" customFormat="1" ht="19.5" customHeight="1">
      <c r="A206" s="139"/>
      <c r="B206" s="139"/>
      <c r="C206" s="142"/>
      <c r="D206" s="35">
        <v>232</v>
      </c>
      <c r="E206" s="35" t="s">
        <v>22</v>
      </c>
      <c r="F206" s="83">
        <v>0</v>
      </c>
      <c r="G206" s="83">
        <v>0</v>
      </c>
      <c r="H206" s="83">
        <v>0</v>
      </c>
      <c r="I206" s="83">
        <v>0</v>
      </c>
      <c r="J206" s="83">
        <v>0</v>
      </c>
      <c r="K206" s="83">
        <v>0</v>
      </c>
      <c r="L206" s="83">
        <v>0</v>
      </c>
      <c r="M206" s="83">
        <v>0</v>
      </c>
      <c r="N206" s="33">
        <v>0</v>
      </c>
      <c r="O206" s="33">
        <v>0</v>
      </c>
      <c r="P206" s="41">
        <v>0</v>
      </c>
      <c r="Q206" s="83">
        <v>0</v>
      </c>
      <c r="R206" s="27">
        <f t="shared" si="3"/>
        <v>0</v>
      </c>
      <c r="S206" s="264"/>
      <c r="T206" s="137"/>
      <c r="V206" s="110"/>
    </row>
    <row r="207" spans="1:22" s="109" customFormat="1" ht="19.5" customHeight="1">
      <c r="A207" s="140">
        <v>95</v>
      </c>
      <c r="B207" s="140">
        <v>4240516</v>
      </c>
      <c r="C207" s="141" t="s">
        <v>85</v>
      </c>
      <c r="D207" s="38">
        <v>144</v>
      </c>
      <c r="E207" s="38" t="s">
        <v>28</v>
      </c>
      <c r="F207" s="83">
        <v>1500000</v>
      </c>
      <c r="G207" s="83">
        <v>15000000</v>
      </c>
      <c r="H207" s="83">
        <v>1500000</v>
      </c>
      <c r="I207" s="83">
        <v>0</v>
      </c>
      <c r="J207" s="83">
        <v>0</v>
      </c>
      <c r="K207" s="83">
        <v>0</v>
      </c>
      <c r="L207" s="83">
        <v>0</v>
      </c>
      <c r="M207" s="83">
        <v>0</v>
      </c>
      <c r="N207" s="33">
        <v>0</v>
      </c>
      <c r="O207" s="33">
        <v>0</v>
      </c>
      <c r="P207" s="41">
        <v>0</v>
      </c>
      <c r="Q207" s="83">
        <v>0</v>
      </c>
      <c r="R207" s="27">
        <f t="shared" si="3"/>
        <v>18000000</v>
      </c>
      <c r="S207" s="263"/>
      <c r="T207" s="137">
        <f>R207+R208+S207</f>
        <v>18000000</v>
      </c>
      <c r="V207" s="110"/>
    </row>
    <row r="208" spans="1:22" s="109" customFormat="1" ht="19.5" customHeight="1">
      <c r="A208" s="139"/>
      <c r="B208" s="139"/>
      <c r="C208" s="142"/>
      <c r="D208" s="35">
        <v>232</v>
      </c>
      <c r="E208" s="35" t="s">
        <v>22</v>
      </c>
      <c r="F208" s="83">
        <v>0</v>
      </c>
      <c r="G208" s="83">
        <v>0</v>
      </c>
      <c r="H208" s="83">
        <v>0</v>
      </c>
      <c r="I208" s="83">
        <v>0</v>
      </c>
      <c r="J208" s="83">
        <v>0</v>
      </c>
      <c r="K208" s="83">
        <v>0</v>
      </c>
      <c r="L208" s="83">
        <v>0</v>
      </c>
      <c r="M208" s="83">
        <v>0</v>
      </c>
      <c r="N208" s="33">
        <v>0</v>
      </c>
      <c r="O208" s="33">
        <v>0</v>
      </c>
      <c r="P208" s="33">
        <v>0</v>
      </c>
      <c r="Q208" s="83">
        <v>0</v>
      </c>
      <c r="R208" s="27">
        <f t="shared" si="3"/>
        <v>0</v>
      </c>
      <c r="S208" s="264"/>
      <c r="T208" s="137"/>
      <c r="V208" s="110"/>
    </row>
    <row r="209" spans="1:22" s="109" customFormat="1" ht="19.5" customHeight="1">
      <c r="A209" s="131">
        <v>96</v>
      </c>
      <c r="B209" s="140">
        <v>3883007</v>
      </c>
      <c r="C209" s="141" t="s">
        <v>82</v>
      </c>
      <c r="D209" s="38">
        <v>144</v>
      </c>
      <c r="E209" s="38" t="s">
        <v>28</v>
      </c>
      <c r="F209" s="83">
        <v>1000000</v>
      </c>
      <c r="G209" s="83">
        <v>1000000</v>
      </c>
      <c r="H209" s="83">
        <v>1000000</v>
      </c>
      <c r="I209" s="83">
        <v>1000000</v>
      </c>
      <c r="J209" s="83">
        <v>1000000</v>
      </c>
      <c r="K209" s="83">
        <v>1000000</v>
      </c>
      <c r="L209" s="83">
        <v>1000000</v>
      </c>
      <c r="M209" s="83">
        <v>1000000</v>
      </c>
      <c r="N209" s="83">
        <v>1000000</v>
      </c>
      <c r="O209" s="83">
        <v>1000000</v>
      </c>
      <c r="P209" s="33">
        <v>1000000</v>
      </c>
      <c r="Q209" s="83">
        <v>1000000</v>
      </c>
      <c r="R209" s="27">
        <f t="shared" si="3"/>
        <v>12000000</v>
      </c>
      <c r="S209" s="263">
        <v>1250000</v>
      </c>
      <c r="T209" s="137">
        <f>R209+R210+S209</f>
        <v>13250000</v>
      </c>
      <c r="V209" s="110"/>
    </row>
    <row r="210" spans="1:22" s="109" customFormat="1" ht="19.5" customHeight="1">
      <c r="A210" s="131"/>
      <c r="B210" s="139"/>
      <c r="C210" s="142"/>
      <c r="D210" s="35">
        <v>232</v>
      </c>
      <c r="E210" s="35" t="s">
        <v>22</v>
      </c>
      <c r="F210" s="83">
        <v>0</v>
      </c>
      <c r="G210" s="83">
        <v>0</v>
      </c>
      <c r="H210" s="83">
        <v>0</v>
      </c>
      <c r="I210" s="83">
        <v>0</v>
      </c>
      <c r="J210" s="83">
        <v>0</v>
      </c>
      <c r="K210" s="83">
        <v>0</v>
      </c>
      <c r="L210" s="83">
        <v>0</v>
      </c>
      <c r="M210" s="83">
        <v>0</v>
      </c>
      <c r="N210" s="83">
        <v>0</v>
      </c>
      <c r="O210" s="83">
        <v>0</v>
      </c>
      <c r="P210" s="83">
        <v>0</v>
      </c>
      <c r="Q210" s="83">
        <v>0</v>
      </c>
      <c r="R210" s="27">
        <f t="shared" si="3"/>
        <v>0</v>
      </c>
      <c r="S210" s="264"/>
      <c r="T210" s="137"/>
      <c r="V210" s="110"/>
    </row>
    <row r="211" spans="1:22" s="109" customFormat="1" ht="19.5" customHeight="1">
      <c r="A211" s="131">
        <v>97</v>
      </c>
      <c r="B211" s="140">
        <v>3211625</v>
      </c>
      <c r="C211" s="141" t="s">
        <v>118</v>
      </c>
      <c r="D211" s="38">
        <v>144</v>
      </c>
      <c r="E211" s="38" t="s">
        <v>28</v>
      </c>
      <c r="F211" s="83">
        <v>0</v>
      </c>
      <c r="G211" s="83">
        <v>0</v>
      </c>
      <c r="H211" s="83">
        <v>0</v>
      </c>
      <c r="I211" s="83">
        <v>5500000</v>
      </c>
      <c r="J211" s="83">
        <v>5500000</v>
      </c>
      <c r="K211" s="83">
        <v>5500000</v>
      </c>
      <c r="L211" s="83">
        <v>5500000</v>
      </c>
      <c r="M211" s="83">
        <v>5500000</v>
      </c>
      <c r="N211" s="83">
        <v>5500000</v>
      </c>
      <c r="O211" s="83">
        <v>0</v>
      </c>
      <c r="P211" s="83">
        <v>0</v>
      </c>
      <c r="Q211" s="83">
        <v>0</v>
      </c>
      <c r="R211" s="27">
        <f t="shared" si="3"/>
        <v>33000000</v>
      </c>
      <c r="S211" s="263"/>
      <c r="T211" s="137">
        <f>R211+R212+S211</f>
        <v>33000000</v>
      </c>
      <c r="V211" s="110"/>
    </row>
    <row r="212" spans="1:22" s="109" customFormat="1" ht="19.5" customHeight="1">
      <c r="A212" s="131"/>
      <c r="B212" s="139"/>
      <c r="C212" s="142"/>
      <c r="D212" s="35">
        <v>232</v>
      </c>
      <c r="E212" s="35" t="s">
        <v>22</v>
      </c>
      <c r="F212" s="83">
        <v>0</v>
      </c>
      <c r="G212" s="83">
        <v>0</v>
      </c>
      <c r="H212" s="83">
        <v>0</v>
      </c>
      <c r="I212" s="83">
        <v>0</v>
      </c>
      <c r="J212" s="83">
        <v>0</v>
      </c>
      <c r="K212" s="83">
        <v>0</v>
      </c>
      <c r="L212" s="83">
        <v>0</v>
      </c>
      <c r="M212" s="83">
        <v>0</v>
      </c>
      <c r="N212" s="83">
        <v>0</v>
      </c>
      <c r="O212" s="83">
        <v>0</v>
      </c>
      <c r="P212" s="83">
        <v>0</v>
      </c>
      <c r="Q212" s="83">
        <v>0</v>
      </c>
      <c r="R212" s="27">
        <f t="shared" si="3"/>
        <v>0</v>
      </c>
      <c r="S212" s="264"/>
      <c r="T212" s="137"/>
      <c r="V212" s="110"/>
    </row>
    <row r="213" spans="1:22" s="109" customFormat="1" ht="19.5" customHeight="1">
      <c r="A213" s="140">
        <v>98</v>
      </c>
      <c r="B213" s="140">
        <v>6366819</v>
      </c>
      <c r="C213" s="141" t="s">
        <v>83</v>
      </c>
      <c r="D213" s="38">
        <v>144</v>
      </c>
      <c r="E213" s="38" t="s">
        <v>28</v>
      </c>
      <c r="F213" s="83">
        <v>1000000</v>
      </c>
      <c r="G213" s="83">
        <v>1000000</v>
      </c>
      <c r="H213" s="83">
        <v>1000000</v>
      </c>
      <c r="I213" s="83">
        <v>0</v>
      </c>
      <c r="J213" s="83">
        <v>0</v>
      </c>
      <c r="K213" s="83">
        <v>0</v>
      </c>
      <c r="L213" s="83">
        <v>0</v>
      </c>
      <c r="M213" s="83">
        <v>0</v>
      </c>
      <c r="N213" s="83">
        <v>0</v>
      </c>
      <c r="O213" s="83">
        <v>0</v>
      </c>
      <c r="P213" s="83">
        <v>0</v>
      </c>
      <c r="Q213" s="83">
        <v>0</v>
      </c>
      <c r="R213" s="27">
        <f t="shared" si="3"/>
        <v>3000000</v>
      </c>
      <c r="S213" s="263"/>
      <c r="T213" s="137">
        <f>R213+R214+S213</f>
        <v>3000000</v>
      </c>
      <c r="V213" s="110"/>
    </row>
    <row r="214" spans="1:22" s="109" customFormat="1" ht="19.5" customHeight="1">
      <c r="A214" s="139"/>
      <c r="B214" s="139"/>
      <c r="C214" s="142"/>
      <c r="D214" s="35">
        <v>232</v>
      </c>
      <c r="E214" s="35" t="s">
        <v>22</v>
      </c>
      <c r="F214" s="83">
        <v>0</v>
      </c>
      <c r="G214" s="83"/>
      <c r="H214" s="83">
        <v>0</v>
      </c>
      <c r="I214" s="83">
        <v>0</v>
      </c>
      <c r="J214" s="83">
        <v>0</v>
      </c>
      <c r="K214" s="83">
        <v>0</v>
      </c>
      <c r="L214" s="83">
        <v>0</v>
      </c>
      <c r="M214" s="83">
        <v>0</v>
      </c>
      <c r="N214" s="83">
        <v>0</v>
      </c>
      <c r="O214" s="83">
        <v>0</v>
      </c>
      <c r="P214" s="83">
        <v>0</v>
      </c>
      <c r="Q214" s="83">
        <v>0</v>
      </c>
      <c r="R214" s="27">
        <f t="shared" si="3"/>
        <v>0</v>
      </c>
      <c r="S214" s="264"/>
      <c r="T214" s="137"/>
      <c r="V214" s="110"/>
    </row>
    <row r="215" spans="1:22" s="109" customFormat="1" ht="19.5" customHeight="1">
      <c r="A215" s="140">
        <v>99</v>
      </c>
      <c r="B215" s="140">
        <v>1520189</v>
      </c>
      <c r="C215" s="141" t="s">
        <v>80</v>
      </c>
      <c r="D215" s="38">
        <v>144</v>
      </c>
      <c r="E215" s="38" t="s">
        <v>28</v>
      </c>
      <c r="F215" s="83">
        <v>1200000</v>
      </c>
      <c r="G215" s="83">
        <v>1200000</v>
      </c>
      <c r="H215" s="83">
        <v>1200000</v>
      </c>
      <c r="I215" s="83">
        <v>1200000</v>
      </c>
      <c r="J215" s="83">
        <v>1200000</v>
      </c>
      <c r="K215" s="83">
        <v>1200000</v>
      </c>
      <c r="L215" s="83">
        <v>1200000</v>
      </c>
      <c r="M215" s="83">
        <v>1200000</v>
      </c>
      <c r="N215" s="83">
        <v>0</v>
      </c>
      <c r="O215" s="83">
        <v>0</v>
      </c>
      <c r="P215" s="83">
        <v>0</v>
      </c>
      <c r="Q215" s="83">
        <v>0</v>
      </c>
      <c r="R215" s="27">
        <f t="shared" si="3"/>
        <v>9600000</v>
      </c>
      <c r="S215" s="263"/>
      <c r="T215" s="137">
        <f>R215+R216+S215</f>
        <v>9600000</v>
      </c>
      <c r="V215" s="110"/>
    </row>
    <row r="216" spans="1:22" s="109" customFormat="1" ht="19.5" customHeight="1">
      <c r="A216" s="139"/>
      <c r="B216" s="139"/>
      <c r="C216" s="142"/>
      <c r="D216" s="35">
        <v>232</v>
      </c>
      <c r="E216" s="35" t="s">
        <v>22</v>
      </c>
      <c r="F216" s="83">
        <v>0</v>
      </c>
      <c r="G216" s="83">
        <v>0</v>
      </c>
      <c r="H216" s="83">
        <v>0</v>
      </c>
      <c r="I216" s="83">
        <v>0</v>
      </c>
      <c r="J216" s="83">
        <v>0</v>
      </c>
      <c r="K216" s="83">
        <v>0</v>
      </c>
      <c r="L216" s="83">
        <v>0</v>
      </c>
      <c r="M216" s="83">
        <v>0</v>
      </c>
      <c r="N216" s="83">
        <v>0</v>
      </c>
      <c r="O216" s="83">
        <v>0</v>
      </c>
      <c r="P216" s="83">
        <v>0</v>
      </c>
      <c r="Q216" s="83">
        <v>0</v>
      </c>
      <c r="R216" s="27">
        <f t="shared" si="3"/>
        <v>0</v>
      </c>
      <c r="S216" s="264"/>
      <c r="T216" s="137"/>
      <c r="V216" s="110"/>
    </row>
    <row r="217" spans="1:22" s="109" customFormat="1" ht="19.5" customHeight="1">
      <c r="A217" s="140">
        <v>101</v>
      </c>
      <c r="B217" s="140">
        <v>5834065</v>
      </c>
      <c r="C217" s="141" t="s">
        <v>79</v>
      </c>
      <c r="D217" s="38">
        <v>144</v>
      </c>
      <c r="E217" s="38" t="s">
        <v>28</v>
      </c>
      <c r="F217" s="83">
        <v>1000000</v>
      </c>
      <c r="G217" s="83">
        <v>1000000</v>
      </c>
      <c r="H217" s="83">
        <v>1000000</v>
      </c>
      <c r="I217" s="83">
        <v>1000000</v>
      </c>
      <c r="J217" s="83">
        <v>1000000</v>
      </c>
      <c r="K217" s="83">
        <v>1000000</v>
      </c>
      <c r="L217" s="83">
        <v>1000000</v>
      </c>
      <c r="M217" s="83">
        <v>1000000</v>
      </c>
      <c r="N217" s="83">
        <v>0</v>
      </c>
      <c r="O217" s="83">
        <v>0</v>
      </c>
      <c r="P217" s="83">
        <v>0</v>
      </c>
      <c r="Q217" s="83">
        <v>0</v>
      </c>
      <c r="R217" s="27">
        <f t="shared" si="3"/>
        <v>8000000</v>
      </c>
      <c r="S217" s="263"/>
      <c r="T217" s="137">
        <f>R217+R218+S217</f>
        <v>8000000</v>
      </c>
      <c r="V217" s="110"/>
    </row>
    <row r="218" spans="1:22" s="109" customFormat="1" ht="19.5" customHeight="1">
      <c r="A218" s="139"/>
      <c r="B218" s="139"/>
      <c r="C218" s="142"/>
      <c r="D218" s="35">
        <v>232</v>
      </c>
      <c r="E218" s="35" t="s">
        <v>22</v>
      </c>
      <c r="F218" s="83">
        <v>0</v>
      </c>
      <c r="G218" s="83">
        <v>0</v>
      </c>
      <c r="H218" s="83">
        <v>0</v>
      </c>
      <c r="I218" s="83">
        <v>0</v>
      </c>
      <c r="J218" s="83">
        <v>0</v>
      </c>
      <c r="K218" s="83">
        <v>0</v>
      </c>
      <c r="L218" s="83">
        <v>0</v>
      </c>
      <c r="M218" s="83">
        <v>0</v>
      </c>
      <c r="N218" s="83">
        <v>0</v>
      </c>
      <c r="O218" s="83">
        <v>0</v>
      </c>
      <c r="P218" s="83">
        <v>0</v>
      </c>
      <c r="Q218" s="83">
        <v>0</v>
      </c>
      <c r="R218" s="27">
        <f t="shared" si="3"/>
        <v>0</v>
      </c>
      <c r="S218" s="264"/>
      <c r="T218" s="137"/>
      <c r="V218" s="110"/>
    </row>
    <row r="219" spans="1:22" s="109" customFormat="1" ht="21.75" customHeight="1">
      <c r="A219" s="140">
        <v>102</v>
      </c>
      <c r="B219" s="140">
        <v>7457744</v>
      </c>
      <c r="C219" s="141" t="s">
        <v>78</v>
      </c>
      <c r="D219" s="35">
        <v>144</v>
      </c>
      <c r="E219" s="38" t="s">
        <v>28</v>
      </c>
      <c r="F219" s="33">
        <v>2200000</v>
      </c>
      <c r="G219" s="33">
        <v>2200000</v>
      </c>
      <c r="H219" s="33">
        <v>2200000</v>
      </c>
      <c r="I219" s="33">
        <v>2200000</v>
      </c>
      <c r="J219" s="33">
        <v>220000</v>
      </c>
      <c r="K219" s="33">
        <v>2200000</v>
      </c>
      <c r="L219" s="33">
        <v>2200000</v>
      </c>
      <c r="M219" s="33">
        <v>2200000</v>
      </c>
      <c r="N219" s="33">
        <v>2200000</v>
      </c>
      <c r="O219" s="33">
        <v>2000000</v>
      </c>
      <c r="P219" s="33">
        <v>1500000</v>
      </c>
      <c r="Q219" s="33">
        <v>1500000</v>
      </c>
      <c r="R219" s="27">
        <f t="shared" si="3"/>
        <v>22820000</v>
      </c>
      <c r="S219" s="263">
        <v>1791667</v>
      </c>
      <c r="T219" s="137">
        <f>R219+R220+S219</f>
        <v>24611667</v>
      </c>
      <c r="V219" s="110"/>
    </row>
    <row r="220" spans="1:22" s="109" customFormat="1" ht="21.75" customHeight="1">
      <c r="A220" s="139"/>
      <c r="B220" s="139"/>
      <c r="C220" s="142"/>
      <c r="D220" s="35">
        <v>232</v>
      </c>
      <c r="E220" s="35" t="s">
        <v>22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27">
        <f t="shared" si="3"/>
        <v>0</v>
      </c>
      <c r="S220" s="264"/>
      <c r="T220" s="137"/>
      <c r="V220" s="110"/>
    </row>
    <row r="221" spans="1:22" s="109" customFormat="1" ht="19.5" customHeight="1">
      <c r="A221" s="140">
        <v>103</v>
      </c>
      <c r="B221" s="140">
        <v>6368330</v>
      </c>
      <c r="C221" s="141" t="s">
        <v>75</v>
      </c>
      <c r="D221" s="35">
        <v>144</v>
      </c>
      <c r="E221" s="35" t="s">
        <v>28</v>
      </c>
      <c r="F221" s="33">
        <v>1300000</v>
      </c>
      <c r="G221" s="33">
        <v>1300000</v>
      </c>
      <c r="H221" s="33">
        <v>1300000</v>
      </c>
      <c r="I221" s="33">
        <v>1300000</v>
      </c>
      <c r="J221" s="33">
        <v>1500000</v>
      </c>
      <c r="K221" s="33">
        <v>1500000</v>
      </c>
      <c r="L221" s="33">
        <v>1500000</v>
      </c>
      <c r="M221" s="33">
        <v>1500000</v>
      </c>
      <c r="N221" s="33">
        <v>1500000</v>
      </c>
      <c r="O221" s="33">
        <v>1500000</v>
      </c>
      <c r="P221" s="33">
        <v>1500000</v>
      </c>
      <c r="Q221" s="33">
        <v>1500000</v>
      </c>
      <c r="R221" s="27">
        <f t="shared" si="3"/>
        <v>17200000</v>
      </c>
      <c r="S221" s="263">
        <v>1500000</v>
      </c>
      <c r="T221" s="137">
        <f>R221+R222+S221</f>
        <v>18700000</v>
      </c>
      <c r="V221" s="110"/>
    </row>
    <row r="222" spans="1:22" s="109" customFormat="1" ht="19.5" customHeight="1">
      <c r="A222" s="139"/>
      <c r="B222" s="139"/>
      <c r="C222" s="142"/>
      <c r="D222" s="37">
        <v>232</v>
      </c>
      <c r="E222" s="35" t="s">
        <v>36</v>
      </c>
      <c r="F222" s="33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27">
        <f t="shared" si="3"/>
        <v>0</v>
      </c>
      <c r="S222" s="264"/>
      <c r="T222" s="137"/>
      <c r="V222" s="110"/>
    </row>
    <row r="223" spans="1:22" s="25" customFormat="1" ht="19.5" customHeight="1">
      <c r="A223" s="145">
        <v>104</v>
      </c>
      <c r="B223" s="147">
        <v>2580580</v>
      </c>
      <c r="C223" s="152" t="s">
        <v>76</v>
      </c>
      <c r="D223" s="35">
        <v>144</v>
      </c>
      <c r="E223" s="38" t="s">
        <v>28</v>
      </c>
      <c r="F223" s="84">
        <v>1000000</v>
      </c>
      <c r="G223" s="85">
        <v>1000000</v>
      </c>
      <c r="H223" s="85">
        <v>1000000</v>
      </c>
      <c r="I223" s="85">
        <v>1000000</v>
      </c>
      <c r="J223" s="85">
        <v>1000000</v>
      </c>
      <c r="K223" s="85">
        <v>1000000</v>
      </c>
      <c r="L223" s="85">
        <v>1000000</v>
      </c>
      <c r="M223" s="85">
        <v>1000000</v>
      </c>
      <c r="N223" s="85">
        <v>1000000</v>
      </c>
      <c r="O223" s="85">
        <v>1000000</v>
      </c>
      <c r="P223" s="85">
        <v>1000000</v>
      </c>
      <c r="Q223" s="85">
        <v>1000000</v>
      </c>
      <c r="R223" s="27">
        <f t="shared" si="3"/>
        <v>12000000</v>
      </c>
      <c r="S223" s="252">
        <v>1000000</v>
      </c>
      <c r="T223" s="137">
        <f>R223+R224+S223</f>
        <v>13000000</v>
      </c>
      <c r="U223" s="113"/>
      <c r="V223" s="26"/>
    </row>
    <row r="224" spans="1:22" s="5" customFormat="1" ht="19.5" customHeight="1">
      <c r="A224" s="146"/>
      <c r="B224" s="148"/>
      <c r="C224" s="153"/>
      <c r="D224" s="35">
        <v>232</v>
      </c>
      <c r="E224" s="35" t="s">
        <v>22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45">
        <v>0</v>
      </c>
      <c r="P224" s="45">
        <v>0</v>
      </c>
      <c r="Q224" s="45">
        <v>0</v>
      </c>
      <c r="R224" s="27">
        <f t="shared" si="3"/>
        <v>0</v>
      </c>
      <c r="S224" s="253"/>
      <c r="T224" s="137"/>
      <c r="U224" s="20"/>
      <c r="V224" s="10"/>
    </row>
    <row r="225" spans="1:22" s="5" customFormat="1" ht="18" customHeight="1">
      <c r="A225" s="144">
        <v>105</v>
      </c>
      <c r="B225" s="187">
        <v>3700505</v>
      </c>
      <c r="C225" s="152" t="s">
        <v>41</v>
      </c>
      <c r="D225" s="35">
        <v>144</v>
      </c>
      <c r="E225" s="35" t="s">
        <v>28</v>
      </c>
      <c r="F225" s="44">
        <v>3000000</v>
      </c>
      <c r="G225" s="44">
        <v>3000000</v>
      </c>
      <c r="H225" s="44">
        <v>3000000</v>
      </c>
      <c r="I225" s="44">
        <v>0</v>
      </c>
      <c r="J225" s="44">
        <v>0</v>
      </c>
      <c r="K225" s="44">
        <v>0</v>
      </c>
      <c r="L225" s="43">
        <v>0</v>
      </c>
      <c r="M225" s="43">
        <v>0</v>
      </c>
      <c r="N225" s="43">
        <v>0</v>
      </c>
      <c r="O225" s="45">
        <v>0</v>
      </c>
      <c r="P225" s="45">
        <v>0</v>
      </c>
      <c r="Q225" s="44">
        <v>0</v>
      </c>
      <c r="R225" s="27">
        <f t="shared" si="3"/>
        <v>9000000</v>
      </c>
      <c r="S225" s="252"/>
      <c r="T225" s="137">
        <f>R225+R226+S225</f>
        <v>9000000</v>
      </c>
      <c r="V225" s="10"/>
    </row>
    <row r="226" spans="1:22" s="5" customFormat="1" ht="23.25" customHeight="1">
      <c r="A226" s="144"/>
      <c r="B226" s="188"/>
      <c r="C226" s="153"/>
      <c r="D226" s="38">
        <v>232</v>
      </c>
      <c r="E226" s="38" t="s">
        <v>36</v>
      </c>
      <c r="F226" s="87">
        <v>0</v>
      </c>
      <c r="G226" s="87">
        <v>0</v>
      </c>
      <c r="H226" s="87">
        <v>0</v>
      </c>
      <c r="I226" s="87">
        <v>0</v>
      </c>
      <c r="J226" s="87">
        <v>0</v>
      </c>
      <c r="K226" s="87">
        <v>0</v>
      </c>
      <c r="L226" s="43">
        <v>0</v>
      </c>
      <c r="M226" s="43">
        <v>0</v>
      </c>
      <c r="N226" s="43">
        <v>0</v>
      </c>
      <c r="O226" s="45">
        <v>0</v>
      </c>
      <c r="P226" s="45">
        <v>0</v>
      </c>
      <c r="Q226" s="87">
        <v>0</v>
      </c>
      <c r="R226" s="27">
        <f t="shared" si="3"/>
        <v>0</v>
      </c>
      <c r="S226" s="253"/>
      <c r="T226" s="137"/>
      <c r="V226" s="10"/>
    </row>
    <row r="227" spans="1:24" s="5" customFormat="1" ht="21.75" customHeight="1">
      <c r="A227" s="144">
        <v>106</v>
      </c>
      <c r="B227" s="175">
        <v>4912770</v>
      </c>
      <c r="C227" s="152" t="s">
        <v>51</v>
      </c>
      <c r="D227" s="38">
        <v>144</v>
      </c>
      <c r="E227" s="38" t="s">
        <v>28</v>
      </c>
      <c r="F227" s="87">
        <v>2200000</v>
      </c>
      <c r="G227" s="87">
        <v>2200000</v>
      </c>
      <c r="H227" s="87">
        <v>2200000</v>
      </c>
      <c r="I227" s="87">
        <v>2500000</v>
      </c>
      <c r="J227" s="87">
        <v>2500000</v>
      </c>
      <c r="K227" s="87">
        <v>2500000</v>
      </c>
      <c r="L227" s="87">
        <v>2500000</v>
      </c>
      <c r="M227" s="87">
        <v>2500000</v>
      </c>
      <c r="N227" s="87">
        <v>2500000</v>
      </c>
      <c r="O227" s="87">
        <v>2500000</v>
      </c>
      <c r="P227" s="87">
        <v>2500000</v>
      </c>
      <c r="Q227" s="87">
        <v>2500000</v>
      </c>
      <c r="R227" s="27">
        <f t="shared" si="3"/>
        <v>29100000</v>
      </c>
      <c r="S227" s="252">
        <v>2166667</v>
      </c>
      <c r="T227" s="137">
        <f>R227+R228+S227</f>
        <v>31266667</v>
      </c>
      <c r="V227" s="10"/>
      <c r="X227" s="10"/>
    </row>
    <row r="228" spans="1:24" s="5" customFormat="1" ht="21.75" customHeight="1">
      <c r="A228" s="144"/>
      <c r="B228" s="175"/>
      <c r="C228" s="153"/>
      <c r="D228" s="35">
        <v>232</v>
      </c>
      <c r="E228" s="35" t="s">
        <v>36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27">
        <f t="shared" si="3"/>
        <v>0</v>
      </c>
      <c r="S228" s="253"/>
      <c r="T228" s="137"/>
      <c r="V228" s="10"/>
      <c r="X228" s="10"/>
    </row>
    <row r="229" spans="1:24" s="5" customFormat="1" ht="21.75" customHeight="1">
      <c r="A229" s="145">
        <v>107</v>
      </c>
      <c r="B229" s="147">
        <v>1585498</v>
      </c>
      <c r="C229" s="152" t="s">
        <v>39</v>
      </c>
      <c r="D229" s="35">
        <v>144</v>
      </c>
      <c r="E229" s="35" t="s">
        <v>28</v>
      </c>
      <c r="F229" s="44">
        <v>3000000</v>
      </c>
      <c r="G229" s="44">
        <v>3000000</v>
      </c>
      <c r="H229" s="44">
        <v>3000000</v>
      </c>
      <c r="I229" s="44">
        <v>3000000</v>
      </c>
      <c r="J229" s="44">
        <v>3000000</v>
      </c>
      <c r="K229" s="44">
        <v>3000000</v>
      </c>
      <c r="L229" s="44">
        <v>3000000</v>
      </c>
      <c r="M229" s="44">
        <v>3000000</v>
      </c>
      <c r="N229" s="44">
        <v>3000000</v>
      </c>
      <c r="O229" s="44">
        <v>3000000</v>
      </c>
      <c r="P229" s="44">
        <v>3000000</v>
      </c>
      <c r="Q229" s="44">
        <v>3000000</v>
      </c>
      <c r="R229" s="27">
        <f t="shared" si="3"/>
        <v>36000000</v>
      </c>
      <c r="S229" s="252">
        <v>3000000</v>
      </c>
      <c r="T229" s="137">
        <f>R229+R230+S229</f>
        <v>39000000</v>
      </c>
      <c r="V229" s="10"/>
      <c r="X229" s="10"/>
    </row>
    <row r="230" spans="1:24" s="5" customFormat="1" ht="21.75" customHeight="1">
      <c r="A230" s="146"/>
      <c r="B230" s="148"/>
      <c r="C230" s="153"/>
      <c r="D230" s="35">
        <v>232</v>
      </c>
      <c r="E230" s="35" t="s">
        <v>36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27">
        <f t="shared" si="3"/>
        <v>0</v>
      </c>
      <c r="S230" s="253"/>
      <c r="T230" s="137"/>
      <c r="V230" s="10"/>
      <c r="X230" s="10"/>
    </row>
    <row r="231" spans="1:24" s="5" customFormat="1" ht="21.75" customHeight="1">
      <c r="A231" s="145">
        <v>108</v>
      </c>
      <c r="B231" s="147">
        <v>4282904</v>
      </c>
      <c r="C231" s="152" t="s">
        <v>52</v>
      </c>
      <c r="D231" s="35">
        <v>144</v>
      </c>
      <c r="E231" s="35" t="s">
        <v>28</v>
      </c>
      <c r="F231" s="44">
        <v>800000</v>
      </c>
      <c r="G231" s="44">
        <v>800000</v>
      </c>
      <c r="H231" s="44">
        <v>800000</v>
      </c>
      <c r="I231" s="44">
        <v>800000</v>
      </c>
      <c r="J231" s="44">
        <v>800000</v>
      </c>
      <c r="K231" s="44">
        <v>800000</v>
      </c>
      <c r="L231" s="44">
        <v>800000</v>
      </c>
      <c r="M231" s="44">
        <v>800000</v>
      </c>
      <c r="N231" s="44">
        <v>800000</v>
      </c>
      <c r="O231" s="44">
        <v>800000</v>
      </c>
      <c r="P231" s="44">
        <v>800000</v>
      </c>
      <c r="Q231" s="44">
        <v>800000</v>
      </c>
      <c r="R231" s="27">
        <f t="shared" si="3"/>
        <v>9600000</v>
      </c>
      <c r="S231" s="252">
        <v>1066667</v>
      </c>
      <c r="T231" s="137">
        <f>R231+R232+S231</f>
        <v>10666667</v>
      </c>
      <c r="V231" s="10"/>
      <c r="X231" s="10"/>
    </row>
    <row r="232" spans="1:24" s="5" customFormat="1" ht="21.75" customHeight="1">
      <c r="A232" s="146"/>
      <c r="B232" s="148"/>
      <c r="C232" s="153"/>
      <c r="D232" s="35">
        <v>232</v>
      </c>
      <c r="E232" s="35" t="s">
        <v>36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27">
        <f t="shared" si="3"/>
        <v>0</v>
      </c>
      <c r="S232" s="253"/>
      <c r="T232" s="137"/>
      <c r="V232" s="10"/>
      <c r="X232" s="10"/>
    </row>
    <row r="233" spans="1:24" s="5" customFormat="1" ht="21.75" customHeight="1">
      <c r="A233" s="145">
        <v>109</v>
      </c>
      <c r="B233" s="147">
        <v>4022425</v>
      </c>
      <c r="C233" s="152" t="s">
        <v>119</v>
      </c>
      <c r="D233" s="35">
        <v>144</v>
      </c>
      <c r="E233" s="35" t="s">
        <v>28</v>
      </c>
      <c r="F233" s="44">
        <v>0</v>
      </c>
      <c r="G233" s="44">
        <v>0</v>
      </c>
      <c r="H233" s="44">
        <v>0</v>
      </c>
      <c r="I233" s="44">
        <v>4000000</v>
      </c>
      <c r="J233" s="44">
        <v>4000000</v>
      </c>
      <c r="K233" s="44">
        <v>4000000</v>
      </c>
      <c r="L233" s="44">
        <v>4000000</v>
      </c>
      <c r="M233" s="44">
        <v>4000000</v>
      </c>
      <c r="N233" s="44">
        <v>4000000</v>
      </c>
      <c r="O233" s="44">
        <v>5000000</v>
      </c>
      <c r="P233" s="44">
        <v>5000000</v>
      </c>
      <c r="Q233" s="44">
        <v>5000000</v>
      </c>
      <c r="R233" s="27">
        <f t="shared" si="3"/>
        <v>39000000</v>
      </c>
      <c r="S233" s="265">
        <v>3583333</v>
      </c>
      <c r="T233" s="137">
        <f>R233+R234+S233</f>
        <v>42583333</v>
      </c>
      <c r="V233" s="10"/>
      <c r="X233" s="10"/>
    </row>
    <row r="234" spans="1:24" s="5" customFormat="1" ht="21.75" customHeight="1">
      <c r="A234" s="146"/>
      <c r="B234" s="148"/>
      <c r="C234" s="153"/>
      <c r="D234" s="35">
        <v>232</v>
      </c>
      <c r="E234" s="33" t="s">
        <v>36</v>
      </c>
      <c r="F234" s="44">
        <v>0</v>
      </c>
      <c r="G234" s="44">
        <v>0</v>
      </c>
      <c r="H234" s="44">
        <v>0</v>
      </c>
      <c r="I234" s="44"/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27">
        <f t="shared" si="3"/>
        <v>0</v>
      </c>
      <c r="S234" s="266"/>
      <c r="T234" s="137"/>
      <c r="V234" s="10"/>
      <c r="X234" s="10"/>
    </row>
    <row r="235" spans="1:24" s="5" customFormat="1" ht="21.75" customHeight="1">
      <c r="A235" s="145">
        <v>110</v>
      </c>
      <c r="B235" s="147">
        <v>3997844</v>
      </c>
      <c r="C235" s="152" t="s">
        <v>53</v>
      </c>
      <c r="D235" s="33">
        <v>144</v>
      </c>
      <c r="E235" s="35" t="s">
        <v>28</v>
      </c>
      <c r="F235" s="44">
        <v>3500000</v>
      </c>
      <c r="G235" s="44">
        <v>3500000</v>
      </c>
      <c r="H235" s="44">
        <v>3500000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27">
        <f t="shared" si="3"/>
        <v>10500000</v>
      </c>
      <c r="S235" s="252"/>
      <c r="T235" s="137">
        <f>R235+R236+S235</f>
        <v>10500000</v>
      </c>
      <c r="V235" s="10"/>
      <c r="X235" s="10"/>
    </row>
    <row r="236" spans="1:24" s="5" customFormat="1" ht="21.75" customHeight="1">
      <c r="A236" s="146"/>
      <c r="B236" s="148"/>
      <c r="C236" s="153"/>
      <c r="D236" s="35">
        <v>232</v>
      </c>
      <c r="E236" s="35" t="s">
        <v>36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27">
        <f t="shared" si="3"/>
        <v>0</v>
      </c>
      <c r="S236" s="253"/>
      <c r="T236" s="137"/>
      <c r="V236" s="10"/>
      <c r="X236" s="10"/>
    </row>
    <row r="237" spans="1:24" s="18" customFormat="1" ht="21.75" customHeight="1">
      <c r="A237" s="145">
        <v>111</v>
      </c>
      <c r="B237" s="147">
        <v>3778540</v>
      </c>
      <c r="C237" s="152" t="s">
        <v>54</v>
      </c>
      <c r="D237" s="35">
        <v>144</v>
      </c>
      <c r="E237" s="35" t="s">
        <v>28</v>
      </c>
      <c r="F237" s="44">
        <v>1500000</v>
      </c>
      <c r="G237" s="44">
        <v>1500000</v>
      </c>
      <c r="H237" s="44">
        <v>1500000</v>
      </c>
      <c r="I237" s="44">
        <v>1500000</v>
      </c>
      <c r="J237" s="44">
        <v>1500000</v>
      </c>
      <c r="K237" s="44">
        <v>1500000</v>
      </c>
      <c r="L237" s="44">
        <v>1500000</v>
      </c>
      <c r="M237" s="44">
        <v>1500000</v>
      </c>
      <c r="N237" s="44">
        <v>1500000</v>
      </c>
      <c r="O237" s="44">
        <v>1500000</v>
      </c>
      <c r="P237" s="44">
        <v>1500000</v>
      </c>
      <c r="Q237" s="44">
        <v>1500000</v>
      </c>
      <c r="R237" s="27">
        <f t="shared" si="3"/>
        <v>18000000</v>
      </c>
      <c r="S237" s="252">
        <v>1500000</v>
      </c>
      <c r="T237" s="137">
        <f>R237+R238+S237</f>
        <v>19500000</v>
      </c>
      <c r="V237" s="19"/>
      <c r="X237" s="19"/>
    </row>
    <row r="238" spans="1:24" s="5" customFormat="1" ht="21.75" customHeight="1">
      <c r="A238" s="146"/>
      <c r="B238" s="148"/>
      <c r="C238" s="153"/>
      <c r="D238" s="35">
        <v>232</v>
      </c>
      <c r="E238" s="35" t="s">
        <v>36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27">
        <f t="shared" si="3"/>
        <v>0</v>
      </c>
      <c r="S238" s="253"/>
      <c r="T238" s="137"/>
      <c r="V238" s="10"/>
      <c r="X238" s="10"/>
    </row>
    <row r="239" spans="1:24" s="5" customFormat="1" ht="21.75" customHeight="1">
      <c r="A239" s="145">
        <v>112</v>
      </c>
      <c r="B239" s="147">
        <v>639546</v>
      </c>
      <c r="C239" s="152" t="s">
        <v>55</v>
      </c>
      <c r="D239" s="35">
        <v>144</v>
      </c>
      <c r="E239" s="35" t="s">
        <v>28</v>
      </c>
      <c r="F239" s="44">
        <v>1000000</v>
      </c>
      <c r="G239" s="44">
        <v>1000000</v>
      </c>
      <c r="H239" s="44">
        <v>1000000</v>
      </c>
      <c r="I239" s="44">
        <v>1000000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27">
        <f t="shared" si="3"/>
        <v>4000000</v>
      </c>
      <c r="S239" s="252"/>
      <c r="T239" s="137">
        <f>R239+R240+S239</f>
        <v>4000000</v>
      </c>
      <c r="V239" s="10"/>
      <c r="X239" s="10"/>
    </row>
    <row r="240" spans="1:24" s="5" customFormat="1" ht="21.75" customHeight="1">
      <c r="A240" s="146"/>
      <c r="B240" s="148"/>
      <c r="C240" s="153"/>
      <c r="D240" s="35">
        <v>232</v>
      </c>
      <c r="E240" s="35" t="s">
        <v>36</v>
      </c>
      <c r="F240" s="44">
        <v>0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0</v>
      </c>
      <c r="R240" s="27">
        <f t="shared" si="3"/>
        <v>0</v>
      </c>
      <c r="S240" s="253"/>
      <c r="T240" s="137"/>
      <c r="V240" s="10"/>
      <c r="X240" s="10"/>
    </row>
    <row r="241" spans="1:24" s="5" customFormat="1" ht="21.75" customHeight="1">
      <c r="A241" s="145">
        <v>113</v>
      </c>
      <c r="B241" s="147">
        <v>2664038</v>
      </c>
      <c r="C241" s="152" t="s">
        <v>56</v>
      </c>
      <c r="D241" s="35">
        <v>144</v>
      </c>
      <c r="E241" s="35" t="s">
        <v>28</v>
      </c>
      <c r="F241" s="44">
        <v>1000000</v>
      </c>
      <c r="G241" s="44">
        <v>1000000</v>
      </c>
      <c r="H241" s="44">
        <v>1000000</v>
      </c>
      <c r="I241" s="44">
        <v>1000000</v>
      </c>
      <c r="J241" s="44">
        <v>1000000</v>
      </c>
      <c r="K241" s="44">
        <v>1000000</v>
      </c>
      <c r="L241" s="44">
        <v>1000000</v>
      </c>
      <c r="M241" s="44">
        <v>1000000</v>
      </c>
      <c r="N241" s="44">
        <v>1000000</v>
      </c>
      <c r="O241" s="44">
        <v>1000000</v>
      </c>
      <c r="P241" s="44">
        <v>1000000</v>
      </c>
      <c r="Q241" s="44">
        <v>1000000</v>
      </c>
      <c r="R241" s="27">
        <f t="shared" si="3"/>
        <v>12000000</v>
      </c>
      <c r="S241" s="252">
        <v>1000000</v>
      </c>
      <c r="T241" s="137">
        <f>R241+R242+S241</f>
        <v>13000000</v>
      </c>
      <c r="V241" s="10"/>
      <c r="X241" s="10"/>
    </row>
    <row r="242" spans="1:24" s="5" customFormat="1" ht="21.75" customHeight="1">
      <c r="A242" s="146"/>
      <c r="B242" s="148"/>
      <c r="C242" s="153"/>
      <c r="D242" s="35">
        <v>232</v>
      </c>
      <c r="E242" s="35" t="s">
        <v>36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27">
        <f t="shared" si="3"/>
        <v>0</v>
      </c>
      <c r="S242" s="253"/>
      <c r="T242" s="137"/>
      <c r="V242" s="10"/>
      <c r="X242" s="10"/>
    </row>
    <row r="243" spans="1:24" s="5" customFormat="1" ht="21.75" customHeight="1">
      <c r="A243" s="145">
        <v>114</v>
      </c>
      <c r="B243" s="147">
        <v>1498100</v>
      </c>
      <c r="C243" s="152" t="s">
        <v>57</v>
      </c>
      <c r="D243" s="35">
        <v>144</v>
      </c>
      <c r="E243" s="35" t="s">
        <v>28</v>
      </c>
      <c r="F243" s="44">
        <v>1100000</v>
      </c>
      <c r="G243" s="44">
        <v>1100000</v>
      </c>
      <c r="H243" s="44">
        <v>1100000</v>
      </c>
      <c r="I243" s="44">
        <v>1100000</v>
      </c>
      <c r="J243" s="44">
        <v>1100000</v>
      </c>
      <c r="K243" s="44">
        <v>1100000</v>
      </c>
      <c r="L243" s="44">
        <v>1100000</v>
      </c>
      <c r="M243" s="44">
        <v>1100000</v>
      </c>
      <c r="N243" s="44">
        <v>1100000</v>
      </c>
      <c r="O243" s="44">
        <v>1300000</v>
      </c>
      <c r="P243" s="44">
        <v>1300000</v>
      </c>
      <c r="Q243" s="44">
        <v>1300000</v>
      </c>
      <c r="R243" s="27">
        <f t="shared" si="3"/>
        <v>13800000</v>
      </c>
      <c r="S243" s="265">
        <v>1300000</v>
      </c>
      <c r="T243" s="137">
        <f>R243+R244+S243</f>
        <v>15100000</v>
      </c>
      <c r="V243" s="10"/>
      <c r="X243" s="10"/>
    </row>
    <row r="244" spans="1:24" s="5" customFormat="1" ht="21.75" customHeight="1">
      <c r="A244" s="146"/>
      <c r="B244" s="148"/>
      <c r="C244" s="153"/>
      <c r="D244" s="35">
        <v>232</v>
      </c>
      <c r="E244" s="35" t="s">
        <v>36</v>
      </c>
      <c r="F244" s="44">
        <v>0</v>
      </c>
      <c r="G244" s="44">
        <v>0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0</v>
      </c>
      <c r="N244" s="44">
        <v>0</v>
      </c>
      <c r="O244" s="44">
        <v>0</v>
      </c>
      <c r="P244" s="44">
        <v>0</v>
      </c>
      <c r="Q244" s="44">
        <v>0</v>
      </c>
      <c r="R244" s="27">
        <f t="shared" si="3"/>
        <v>0</v>
      </c>
      <c r="S244" s="266"/>
      <c r="T244" s="137"/>
      <c r="V244" s="10"/>
      <c r="X244" s="10"/>
    </row>
    <row r="245" spans="1:24" s="5" customFormat="1" ht="21.75" customHeight="1">
      <c r="A245" s="145">
        <v>115</v>
      </c>
      <c r="B245" s="147">
        <v>2156010</v>
      </c>
      <c r="C245" s="152" t="s">
        <v>59</v>
      </c>
      <c r="D245" s="35">
        <v>144</v>
      </c>
      <c r="E245" s="35" t="s">
        <v>28</v>
      </c>
      <c r="F245" s="44">
        <v>4500000</v>
      </c>
      <c r="G245" s="44">
        <v>4500000</v>
      </c>
      <c r="H245" s="44">
        <v>4500000</v>
      </c>
      <c r="I245" s="44">
        <v>4500000</v>
      </c>
      <c r="J245" s="44">
        <v>4500000</v>
      </c>
      <c r="K245" s="44">
        <v>4500000</v>
      </c>
      <c r="L245" s="44">
        <v>4500000</v>
      </c>
      <c r="M245" s="44">
        <v>4500000</v>
      </c>
      <c r="N245" s="44">
        <v>4500000</v>
      </c>
      <c r="O245" s="44">
        <v>4500000</v>
      </c>
      <c r="P245" s="44">
        <v>4500000</v>
      </c>
      <c r="Q245" s="44">
        <v>4500000</v>
      </c>
      <c r="R245" s="27">
        <f t="shared" si="3"/>
        <v>54000000</v>
      </c>
      <c r="S245" s="252">
        <v>4500000</v>
      </c>
      <c r="T245" s="137">
        <f>R245+R246+S245</f>
        <v>58500000</v>
      </c>
      <c r="V245" s="10"/>
      <c r="X245" s="10"/>
    </row>
    <row r="246" spans="1:24" s="5" customFormat="1" ht="21.75" customHeight="1">
      <c r="A246" s="146"/>
      <c r="B246" s="148"/>
      <c r="C246" s="153"/>
      <c r="D246" s="35">
        <v>232</v>
      </c>
      <c r="E246" s="35" t="s">
        <v>36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27">
        <f t="shared" si="3"/>
        <v>0</v>
      </c>
      <c r="S246" s="253"/>
      <c r="T246" s="137"/>
      <c r="V246" s="10"/>
      <c r="X246" s="10"/>
    </row>
    <row r="247" spans="1:24" s="5" customFormat="1" ht="21.75" customHeight="1">
      <c r="A247" s="145">
        <v>116</v>
      </c>
      <c r="B247" s="147">
        <v>4249356</v>
      </c>
      <c r="C247" s="152" t="s">
        <v>60</v>
      </c>
      <c r="D247" s="35">
        <v>144</v>
      </c>
      <c r="E247" s="35" t="s">
        <v>28</v>
      </c>
      <c r="F247" s="44">
        <v>1000000</v>
      </c>
      <c r="G247" s="44">
        <v>1000000</v>
      </c>
      <c r="H247" s="44">
        <v>1000000</v>
      </c>
      <c r="I247" s="44">
        <v>1000000</v>
      </c>
      <c r="J247" s="44">
        <v>1000000</v>
      </c>
      <c r="K247" s="44">
        <v>1000000</v>
      </c>
      <c r="L247" s="44">
        <v>1000000</v>
      </c>
      <c r="M247" s="44">
        <v>1000000</v>
      </c>
      <c r="N247" s="44">
        <v>1000000</v>
      </c>
      <c r="O247" s="44">
        <v>1000000</v>
      </c>
      <c r="P247" s="44">
        <v>1000000</v>
      </c>
      <c r="Q247" s="44">
        <v>1000000</v>
      </c>
      <c r="R247" s="27">
        <f t="shared" si="3"/>
        <v>12000000</v>
      </c>
      <c r="S247" s="265">
        <v>1000000</v>
      </c>
      <c r="T247" s="137">
        <f>R247+R248+S247</f>
        <v>13000000</v>
      </c>
      <c r="V247" s="10"/>
      <c r="X247" s="10"/>
    </row>
    <row r="248" spans="1:24" s="5" customFormat="1" ht="21.75" customHeight="1">
      <c r="A248" s="146"/>
      <c r="B248" s="148"/>
      <c r="C248" s="153"/>
      <c r="D248" s="35">
        <v>232</v>
      </c>
      <c r="E248" s="35" t="s">
        <v>36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27">
        <f t="shared" si="3"/>
        <v>0</v>
      </c>
      <c r="S248" s="266"/>
      <c r="T248" s="137"/>
      <c r="V248" s="10"/>
      <c r="X248" s="10"/>
    </row>
    <row r="249" spans="1:24" s="5" customFormat="1" ht="21.75" customHeight="1">
      <c r="A249" s="144">
        <v>117</v>
      </c>
      <c r="B249" s="147">
        <v>5168375</v>
      </c>
      <c r="C249" s="152" t="s">
        <v>61</v>
      </c>
      <c r="D249" s="35">
        <v>144</v>
      </c>
      <c r="E249" s="35" t="s">
        <v>28</v>
      </c>
      <c r="F249" s="44">
        <v>2200000</v>
      </c>
      <c r="G249" s="44">
        <v>2200000</v>
      </c>
      <c r="H249" s="44">
        <v>2200000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2200000</v>
      </c>
      <c r="P249" s="44">
        <v>2200000</v>
      </c>
      <c r="Q249" s="44">
        <v>2200000</v>
      </c>
      <c r="R249" s="27">
        <f t="shared" si="3"/>
        <v>13200000</v>
      </c>
      <c r="S249" s="265">
        <v>550000</v>
      </c>
      <c r="T249" s="137">
        <f>R249+R250+S249</f>
        <v>13750000</v>
      </c>
      <c r="V249" s="10"/>
      <c r="X249" s="10"/>
    </row>
    <row r="250" spans="1:24" s="18" customFormat="1" ht="21.75" customHeight="1">
      <c r="A250" s="144"/>
      <c r="B250" s="148"/>
      <c r="C250" s="153"/>
      <c r="D250" s="35">
        <v>232</v>
      </c>
      <c r="E250" s="35" t="s">
        <v>36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27">
        <f t="shared" si="3"/>
        <v>0</v>
      </c>
      <c r="S250" s="266"/>
      <c r="T250" s="137"/>
      <c r="V250" s="19"/>
      <c r="X250" s="19"/>
    </row>
    <row r="251" spans="1:24" s="5" customFormat="1" ht="21.75" customHeight="1">
      <c r="A251" s="144">
        <v>118</v>
      </c>
      <c r="B251" s="147">
        <v>2176792</v>
      </c>
      <c r="C251" s="152" t="s">
        <v>62</v>
      </c>
      <c r="D251" s="35">
        <v>144</v>
      </c>
      <c r="E251" s="35" t="s">
        <v>28</v>
      </c>
      <c r="F251" s="44">
        <v>4500000</v>
      </c>
      <c r="G251" s="44">
        <v>4500000</v>
      </c>
      <c r="H251" s="44">
        <v>4500000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5000000</v>
      </c>
      <c r="P251" s="44">
        <v>5000000</v>
      </c>
      <c r="Q251" s="44">
        <v>5000000</v>
      </c>
      <c r="R251" s="27">
        <f t="shared" si="3"/>
        <v>28500000</v>
      </c>
      <c r="S251" s="265">
        <v>2000000</v>
      </c>
      <c r="T251" s="137">
        <f>R251+R252+S251</f>
        <v>30500000</v>
      </c>
      <c r="V251" s="10"/>
      <c r="X251" s="10"/>
    </row>
    <row r="252" spans="1:24" s="5" customFormat="1" ht="21.75" customHeight="1">
      <c r="A252" s="144"/>
      <c r="B252" s="148"/>
      <c r="C252" s="153"/>
      <c r="D252" s="35">
        <v>232</v>
      </c>
      <c r="E252" s="35" t="s">
        <v>36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27">
        <f t="shared" si="3"/>
        <v>0</v>
      </c>
      <c r="S252" s="266"/>
      <c r="T252" s="137"/>
      <c r="V252" s="10"/>
      <c r="X252" s="10"/>
    </row>
    <row r="253" spans="1:24" s="5" customFormat="1" ht="21.75" customHeight="1">
      <c r="A253" s="191">
        <v>119</v>
      </c>
      <c r="B253" s="147">
        <v>6072806</v>
      </c>
      <c r="C253" s="152" t="s">
        <v>63</v>
      </c>
      <c r="D253" s="35">
        <v>144</v>
      </c>
      <c r="E253" s="35" t="s">
        <v>28</v>
      </c>
      <c r="F253" s="44">
        <v>600000</v>
      </c>
      <c r="G253" s="44">
        <v>600000</v>
      </c>
      <c r="H253" s="44">
        <v>600000</v>
      </c>
      <c r="I253" s="44">
        <v>600000</v>
      </c>
      <c r="J253" s="44">
        <v>600000</v>
      </c>
      <c r="K253" s="44">
        <v>600000</v>
      </c>
      <c r="L253" s="44">
        <v>600000</v>
      </c>
      <c r="M253" s="44">
        <v>600000</v>
      </c>
      <c r="N253" s="44">
        <v>600000</v>
      </c>
      <c r="O253" s="44">
        <v>600000</v>
      </c>
      <c r="P253" s="44">
        <v>600000</v>
      </c>
      <c r="Q253" s="44">
        <v>600000</v>
      </c>
      <c r="R253" s="27">
        <f t="shared" si="3"/>
        <v>7200000</v>
      </c>
      <c r="S253" s="252">
        <v>600000</v>
      </c>
      <c r="T253" s="137">
        <f>R253+R254+S253</f>
        <v>7800000</v>
      </c>
      <c r="V253" s="10"/>
      <c r="X253" s="10"/>
    </row>
    <row r="254" spans="1:24" s="5" customFormat="1" ht="21.75" customHeight="1">
      <c r="A254" s="192"/>
      <c r="B254" s="148"/>
      <c r="C254" s="153"/>
      <c r="D254" s="35">
        <v>232</v>
      </c>
      <c r="E254" s="35" t="s">
        <v>36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27">
        <f t="shared" si="3"/>
        <v>0</v>
      </c>
      <c r="S254" s="253"/>
      <c r="T254" s="137"/>
      <c r="V254" s="10"/>
      <c r="X254" s="10"/>
    </row>
    <row r="255" spans="1:24" s="5" customFormat="1" ht="21.75" customHeight="1">
      <c r="A255" s="145">
        <v>120</v>
      </c>
      <c r="B255" s="147">
        <v>3513298</v>
      </c>
      <c r="C255" s="152" t="s">
        <v>64</v>
      </c>
      <c r="D255" s="35">
        <v>144</v>
      </c>
      <c r="E255" s="35" t="s">
        <v>28</v>
      </c>
      <c r="F255" s="44">
        <v>1600000</v>
      </c>
      <c r="G255" s="44">
        <v>1600000</v>
      </c>
      <c r="H255" s="44">
        <v>1600000</v>
      </c>
      <c r="I255" s="44">
        <v>1600000</v>
      </c>
      <c r="J255" s="44">
        <v>1500000</v>
      </c>
      <c r="K255" s="44">
        <v>1500000</v>
      </c>
      <c r="L255" s="44">
        <v>1500000</v>
      </c>
      <c r="M255" s="44">
        <v>1500000</v>
      </c>
      <c r="N255" s="44">
        <v>1500000</v>
      </c>
      <c r="O255" s="44">
        <v>2000000</v>
      </c>
      <c r="P255" s="44">
        <v>2000000</v>
      </c>
      <c r="Q255" s="44">
        <v>2000000</v>
      </c>
      <c r="R255" s="27">
        <f t="shared" si="3"/>
        <v>19900000</v>
      </c>
      <c r="S255" s="252">
        <v>1625000</v>
      </c>
      <c r="T255" s="137">
        <f>R255+R256+S255</f>
        <v>21525000</v>
      </c>
      <c r="V255" s="10"/>
      <c r="X255" s="10"/>
    </row>
    <row r="256" spans="1:24" s="5" customFormat="1" ht="21.75" customHeight="1">
      <c r="A256" s="146"/>
      <c r="B256" s="148"/>
      <c r="C256" s="153"/>
      <c r="D256" s="35">
        <v>232</v>
      </c>
      <c r="E256" s="35" t="s">
        <v>36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27">
        <f t="shared" si="3"/>
        <v>0</v>
      </c>
      <c r="S256" s="253"/>
      <c r="T256" s="137"/>
      <c r="V256" s="10"/>
      <c r="X256" s="10"/>
    </row>
    <row r="257" spans="1:24" s="5" customFormat="1" ht="21.75" customHeight="1">
      <c r="A257" s="145">
        <v>121</v>
      </c>
      <c r="B257" s="147">
        <v>2190724</v>
      </c>
      <c r="C257" s="152" t="s">
        <v>65</v>
      </c>
      <c r="D257" s="35">
        <v>144</v>
      </c>
      <c r="E257" s="35" t="s">
        <v>28</v>
      </c>
      <c r="F257" s="44">
        <v>1000000</v>
      </c>
      <c r="G257" s="44">
        <v>1000000</v>
      </c>
      <c r="H257" s="44">
        <v>1000000</v>
      </c>
      <c r="I257" s="44">
        <v>1000000</v>
      </c>
      <c r="J257" s="44">
        <v>1000000</v>
      </c>
      <c r="K257" s="44">
        <v>1000000</v>
      </c>
      <c r="L257" s="44">
        <v>1000000</v>
      </c>
      <c r="M257" s="44">
        <v>1000000</v>
      </c>
      <c r="N257" s="44">
        <v>1000000</v>
      </c>
      <c r="O257" s="44">
        <v>1000000</v>
      </c>
      <c r="P257" s="44">
        <v>1000000</v>
      </c>
      <c r="Q257" s="44">
        <v>1000000</v>
      </c>
      <c r="R257" s="27">
        <f t="shared" si="3"/>
        <v>12000000</v>
      </c>
      <c r="S257" s="265">
        <v>1000000</v>
      </c>
      <c r="T257" s="137">
        <f>R257+R258+S257</f>
        <v>13000000</v>
      </c>
      <c r="V257" s="10"/>
      <c r="X257" s="10"/>
    </row>
    <row r="258" spans="1:24" s="5" customFormat="1" ht="21.75" customHeight="1">
      <c r="A258" s="146"/>
      <c r="B258" s="148"/>
      <c r="C258" s="153"/>
      <c r="D258" s="35">
        <v>232</v>
      </c>
      <c r="E258" s="35" t="s">
        <v>36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27">
        <f t="shared" si="3"/>
        <v>0</v>
      </c>
      <c r="S258" s="266"/>
      <c r="T258" s="137"/>
      <c r="V258" s="10"/>
      <c r="X258" s="10"/>
    </row>
    <row r="259" spans="1:24" s="5" customFormat="1" ht="21.75" customHeight="1">
      <c r="A259" s="145">
        <v>122</v>
      </c>
      <c r="B259" s="147">
        <v>3424068</v>
      </c>
      <c r="C259" s="152" t="s">
        <v>128</v>
      </c>
      <c r="D259" s="35">
        <v>144</v>
      </c>
      <c r="E259" s="35" t="s">
        <v>28</v>
      </c>
      <c r="F259" s="44">
        <v>0</v>
      </c>
      <c r="G259" s="44">
        <v>0</v>
      </c>
      <c r="H259" s="44">
        <v>0</v>
      </c>
      <c r="I259" s="44">
        <v>0</v>
      </c>
      <c r="J259" s="44">
        <v>2000000</v>
      </c>
      <c r="K259" s="44">
        <v>2000000</v>
      </c>
      <c r="L259" s="44">
        <v>2000000</v>
      </c>
      <c r="M259" s="44">
        <v>2000000</v>
      </c>
      <c r="N259" s="44">
        <v>2000000</v>
      </c>
      <c r="O259" s="44">
        <v>0</v>
      </c>
      <c r="P259" s="44">
        <v>0</v>
      </c>
      <c r="Q259" s="44">
        <v>0</v>
      </c>
      <c r="R259" s="27">
        <f aca="true" t="shared" si="4" ref="R259:R324">F259+G259+H259+I259+J259+K259+L259+M259+N259+O259+P259+Q259</f>
        <v>10000000</v>
      </c>
      <c r="S259" s="265"/>
      <c r="T259" s="137">
        <f>R259+R260+S259</f>
        <v>10000000</v>
      </c>
      <c r="V259" s="10"/>
      <c r="X259" s="10"/>
    </row>
    <row r="260" spans="1:24" s="5" customFormat="1" ht="21.75" customHeight="1">
      <c r="A260" s="146"/>
      <c r="B260" s="148"/>
      <c r="C260" s="153"/>
      <c r="D260" s="35">
        <v>232</v>
      </c>
      <c r="E260" s="35" t="s">
        <v>36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27">
        <f t="shared" si="4"/>
        <v>0</v>
      </c>
      <c r="S260" s="266"/>
      <c r="T260" s="137"/>
      <c r="V260" s="10"/>
      <c r="X260" s="10"/>
    </row>
    <row r="261" spans="1:24" s="5" customFormat="1" ht="21.75" customHeight="1">
      <c r="A261" s="145">
        <v>123</v>
      </c>
      <c r="B261" s="147">
        <v>6984061</v>
      </c>
      <c r="C261" s="152" t="s">
        <v>130</v>
      </c>
      <c r="D261" s="35">
        <v>144</v>
      </c>
      <c r="E261" s="35" t="s">
        <v>28</v>
      </c>
      <c r="F261" s="44">
        <v>0</v>
      </c>
      <c r="G261" s="44">
        <v>0</v>
      </c>
      <c r="H261" s="44">
        <v>0</v>
      </c>
      <c r="I261" s="44">
        <v>0</v>
      </c>
      <c r="J261" s="44">
        <v>1300000</v>
      </c>
      <c r="K261" s="44">
        <v>1300000</v>
      </c>
      <c r="L261" s="44">
        <v>1300000</v>
      </c>
      <c r="M261" s="44">
        <v>1300000</v>
      </c>
      <c r="N261" s="44">
        <v>1300000</v>
      </c>
      <c r="O261" s="44">
        <v>1500000</v>
      </c>
      <c r="P261" s="44">
        <v>1500000</v>
      </c>
      <c r="Q261" s="44">
        <v>1500000</v>
      </c>
      <c r="R261" s="27">
        <f t="shared" si="4"/>
        <v>11000000</v>
      </c>
      <c r="S261" s="265">
        <v>916667</v>
      </c>
      <c r="T261" s="137">
        <f>R261+R262+S261</f>
        <v>11916667</v>
      </c>
      <c r="V261" s="10"/>
      <c r="X261" s="10"/>
    </row>
    <row r="262" spans="1:24" s="5" customFormat="1" ht="21.75" customHeight="1">
      <c r="A262" s="146"/>
      <c r="B262" s="148"/>
      <c r="C262" s="153"/>
      <c r="D262" s="35">
        <v>232</v>
      </c>
      <c r="E262" s="35" t="s">
        <v>36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27">
        <f t="shared" si="4"/>
        <v>0</v>
      </c>
      <c r="S262" s="266"/>
      <c r="T262" s="137"/>
      <c r="V262" s="10"/>
      <c r="X262" s="10"/>
    </row>
    <row r="263" spans="1:24" s="5" customFormat="1" ht="21.75" customHeight="1">
      <c r="A263" s="145">
        <v>124</v>
      </c>
      <c r="B263" s="147">
        <v>5162484</v>
      </c>
      <c r="C263" s="152" t="s">
        <v>131</v>
      </c>
      <c r="D263" s="35">
        <v>144</v>
      </c>
      <c r="E263" s="35" t="s">
        <v>28</v>
      </c>
      <c r="F263" s="44">
        <v>0</v>
      </c>
      <c r="G263" s="44">
        <v>0</v>
      </c>
      <c r="H263" s="44">
        <v>0</v>
      </c>
      <c r="I263" s="44">
        <v>0</v>
      </c>
      <c r="J263" s="44">
        <v>1300000</v>
      </c>
      <c r="K263" s="44">
        <v>1300000</v>
      </c>
      <c r="L263" s="44">
        <v>1300000</v>
      </c>
      <c r="M263" s="44">
        <v>1300000</v>
      </c>
      <c r="N263" s="44">
        <v>1300000</v>
      </c>
      <c r="O263" s="44">
        <v>1300000</v>
      </c>
      <c r="P263" s="44">
        <v>1300000</v>
      </c>
      <c r="Q263" s="44">
        <v>1300000</v>
      </c>
      <c r="R263" s="27">
        <f t="shared" si="4"/>
        <v>10400000</v>
      </c>
      <c r="S263" s="252">
        <v>866667</v>
      </c>
      <c r="T263" s="137">
        <f>R263+R264+S263</f>
        <v>11266667</v>
      </c>
      <c r="V263" s="10"/>
      <c r="X263" s="10"/>
    </row>
    <row r="264" spans="1:24" s="5" customFormat="1" ht="21.75" customHeight="1">
      <c r="A264" s="146"/>
      <c r="B264" s="148"/>
      <c r="C264" s="153"/>
      <c r="D264" s="35">
        <v>232</v>
      </c>
      <c r="E264" s="35" t="s">
        <v>36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27">
        <f t="shared" si="4"/>
        <v>0</v>
      </c>
      <c r="S264" s="253"/>
      <c r="T264" s="137"/>
      <c r="V264" s="10"/>
      <c r="X264" s="10"/>
    </row>
    <row r="265" spans="1:24" s="5" customFormat="1" ht="21.75" customHeight="1">
      <c r="A265" s="145">
        <v>125</v>
      </c>
      <c r="B265" s="237">
        <v>6073921</v>
      </c>
      <c r="C265" s="249" t="s">
        <v>74</v>
      </c>
      <c r="D265" s="35">
        <v>144</v>
      </c>
      <c r="E265" s="35" t="s">
        <v>28</v>
      </c>
      <c r="F265" s="44">
        <v>1200000</v>
      </c>
      <c r="G265" s="44">
        <v>1200000</v>
      </c>
      <c r="H265" s="44">
        <v>1200000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27">
        <f t="shared" si="4"/>
        <v>3600000</v>
      </c>
      <c r="S265" s="265"/>
      <c r="T265" s="137">
        <f>R265+R266+S265</f>
        <v>3600000</v>
      </c>
      <c r="V265" s="10"/>
      <c r="X265" s="10"/>
    </row>
    <row r="266" spans="1:24" s="5" customFormat="1" ht="21.75" customHeight="1">
      <c r="A266" s="146"/>
      <c r="B266" s="188"/>
      <c r="C266" s="250"/>
      <c r="D266" s="35">
        <v>232</v>
      </c>
      <c r="E266" s="35" t="s">
        <v>22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27">
        <f t="shared" si="4"/>
        <v>0</v>
      </c>
      <c r="S266" s="266"/>
      <c r="T266" s="137"/>
      <c r="V266" s="10"/>
      <c r="X266" s="10"/>
    </row>
    <row r="267" spans="1:24" s="5" customFormat="1" ht="21.75" customHeight="1">
      <c r="A267" s="145">
        <v>126</v>
      </c>
      <c r="B267" s="147">
        <v>1561197</v>
      </c>
      <c r="C267" s="152" t="s">
        <v>66</v>
      </c>
      <c r="D267" s="35">
        <v>144</v>
      </c>
      <c r="E267" s="35" t="s">
        <v>28</v>
      </c>
      <c r="F267" s="44">
        <v>500000</v>
      </c>
      <c r="G267" s="44">
        <v>500000</v>
      </c>
      <c r="H267" s="44">
        <v>500000</v>
      </c>
      <c r="I267" s="44">
        <v>500000</v>
      </c>
      <c r="J267" s="44">
        <v>500000</v>
      </c>
      <c r="K267" s="44">
        <v>500000</v>
      </c>
      <c r="L267" s="44">
        <v>500000</v>
      </c>
      <c r="M267" s="44">
        <v>500000</v>
      </c>
      <c r="N267" s="44">
        <v>500000</v>
      </c>
      <c r="O267" s="44">
        <v>0</v>
      </c>
      <c r="P267" s="44">
        <v>0</v>
      </c>
      <c r="Q267" s="44">
        <v>0</v>
      </c>
      <c r="R267" s="27">
        <f t="shared" si="4"/>
        <v>4500000</v>
      </c>
      <c r="S267" s="265"/>
      <c r="T267" s="137">
        <f>R267+R268+S267</f>
        <v>4500000</v>
      </c>
      <c r="V267" s="10"/>
      <c r="X267" s="10"/>
    </row>
    <row r="268" spans="1:24" s="5" customFormat="1" ht="21.75" customHeight="1">
      <c r="A268" s="146"/>
      <c r="B268" s="148"/>
      <c r="C268" s="153"/>
      <c r="D268" s="35">
        <v>232</v>
      </c>
      <c r="E268" s="35" t="s">
        <v>36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27">
        <f t="shared" si="4"/>
        <v>0</v>
      </c>
      <c r="S268" s="266"/>
      <c r="T268" s="137"/>
      <c r="V268" s="10"/>
      <c r="X268" s="10"/>
    </row>
    <row r="269" spans="1:24" s="5" customFormat="1" ht="21.75" customHeight="1">
      <c r="A269" s="145">
        <v>127</v>
      </c>
      <c r="B269" s="147">
        <v>4276487</v>
      </c>
      <c r="C269" s="152" t="s">
        <v>67</v>
      </c>
      <c r="D269" s="35">
        <v>144</v>
      </c>
      <c r="E269" s="35" t="s">
        <v>28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7000000</v>
      </c>
      <c r="P269" s="44">
        <v>7000000</v>
      </c>
      <c r="Q269" s="44">
        <v>7000000</v>
      </c>
      <c r="R269" s="27">
        <f t="shared" si="4"/>
        <v>21000000</v>
      </c>
      <c r="S269" s="265">
        <v>1750000</v>
      </c>
      <c r="T269" s="137">
        <f>R269+R270+S269</f>
        <v>22750000</v>
      </c>
      <c r="V269" s="10"/>
      <c r="X269" s="10"/>
    </row>
    <row r="270" spans="1:24" s="5" customFormat="1" ht="21.75" customHeight="1">
      <c r="A270" s="146"/>
      <c r="B270" s="148"/>
      <c r="C270" s="153"/>
      <c r="D270" s="35">
        <v>232</v>
      </c>
      <c r="E270" s="35" t="s">
        <v>36</v>
      </c>
      <c r="F270" s="44">
        <v>0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27">
        <f t="shared" si="4"/>
        <v>0</v>
      </c>
      <c r="S270" s="266"/>
      <c r="T270" s="137"/>
      <c r="V270" s="10"/>
      <c r="X270" s="10"/>
    </row>
    <row r="271" spans="1:24" s="5" customFormat="1" ht="21.75" customHeight="1">
      <c r="A271" s="145">
        <v>128</v>
      </c>
      <c r="B271" s="175">
        <v>4807150</v>
      </c>
      <c r="C271" s="152" t="s">
        <v>68</v>
      </c>
      <c r="D271" s="35">
        <v>144</v>
      </c>
      <c r="E271" s="35" t="s">
        <v>28</v>
      </c>
      <c r="F271" s="44">
        <v>2500000</v>
      </c>
      <c r="G271" s="44">
        <v>2500000</v>
      </c>
      <c r="H271" s="44">
        <v>2500000</v>
      </c>
      <c r="I271" s="44">
        <v>2500000</v>
      </c>
      <c r="J271" s="44">
        <v>2500000</v>
      </c>
      <c r="K271" s="44">
        <v>2500000</v>
      </c>
      <c r="L271" s="44">
        <v>2500000</v>
      </c>
      <c r="M271" s="44">
        <v>2500000</v>
      </c>
      <c r="N271" s="44">
        <v>2500000</v>
      </c>
      <c r="O271" s="44">
        <v>2500000</v>
      </c>
      <c r="P271" s="44">
        <v>2500000</v>
      </c>
      <c r="Q271" s="44">
        <v>2500000</v>
      </c>
      <c r="R271" s="27">
        <f t="shared" si="4"/>
        <v>30000000</v>
      </c>
      <c r="S271" s="265">
        <v>2500000</v>
      </c>
      <c r="T271" s="137">
        <f>R271+R272+S271</f>
        <v>32500000</v>
      </c>
      <c r="V271" s="10"/>
      <c r="X271" s="10"/>
    </row>
    <row r="272" spans="1:24" s="5" customFormat="1" ht="21.75" customHeight="1">
      <c r="A272" s="146"/>
      <c r="B272" s="175"/>
      <c r="C272" s="153"/>
      <c r="D272" s="35">
        <v>232</v>
      </c>
      <c r="E272" s="35" t="s">
        <v>36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27">
        <f t="shared" si="4"/>
        <v>0</v>
      </c>
      <c r="S272" s="266"/>
      <c r="T272" s="137"/>
      <c r="U272" s="20"/>
      <c r="V272" s="10"/>
      <c r="X272" s="10"/>
    </row>
    <row r="273" spans="1:24" s="5" customFormat="1" ht="21.75" customHeight="1">
      <c r="A273" s="145">
        <v>129</v>
      </c>
      <c r="B273" s="147">
        <v>5597239</v>
      </c>
      <c r="C273" s="152" t="s">
        <v>152</v>
      </c>
      <c r="D273" s="35">
        <v>144</v>
      </c>
      <c r="E273" s="35" t="s">
        <v>28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3000000</v>
      </c>
      <c r="P273" s="44">
        <v>3000000</v>
      </c>
      <c r="Q273" s="44">
        <v>3000000</v>
      </c>
      <c r="R273" s="27">
        <f t="shared" si="4"/>
        <v>9000000</v>
      </c>
      <c r="S273" s="265">
        <v>750000</v>
      </c>
      <c r="T273" s="137">
        <f>R273+R274+S273</f>
        <v>9750000</v>
      </c>
      <c r="V273" s="10"/>
      <c r="X273" s="10"/>
    </row>
    <row r="274" spans="1:24" s="5" customFormat="1" ht="21.75" customHeight="1">
      <c r="A274" s="146"/>
      <c r="B274" s="148"/>
      <c r="C274" s="153"/>
      <c r="D274" s="35">
        <v>232</v>
      </c>
      <c r="E274" s="35" t="s">
        <v>36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27">
        <f t="shared" si="4"/>
        <v>0</v>
      </c>
      <c r="S274" s="266"/>
      <c r="T274" s="137"/>
      <c r="V274" s="10"/>
      <c r="X274" s="10"/>
    </row>
    <row r="275" spans="1:24" s="18" customFormat="1" ht="21.75" customHeight="1">
      <c r="A275" s="145">
        <v>130</v>
      </c>
      <c r="B275" s="173">
        <v>3295331</v>
      </c>
      <c r="C275" s="193" t="s">
        <v>69</v>
      </c>
      <c r="D275" s="35">
        <v>144</v>
      </c>
      <c r="E275" s="33" t="s">
        <v>28</v>
      </c>
      <c r="F275" s="44">
        <v>700000</v>
      </c>
      <c r="G275" s="44">
        <v>700000</v>
      </c>
      <c r="H275" s="44">
        <v>700000</v>
      </c>
      <c r="I275" s="44">
        <v>800000</v>
      </c>
      <c r="J275" s="44">
        <v>800000</v>
      </c>
      <c r="K275" s="44">
        <v>800000</v>
      </c>
      <c r="L275" s="44">
        <v>800000</v>
      </c>
      <c r="M275" s="44">
        <v>800000</v>
      </c>
      <c r="N275" s="44">
        <v>800000</v>
      </c>
      <c r="O275" s="44">
        <v>800000</v>
      </c>
      <c r="P275" s="44">
        <v>800000</v>
      </c>
      <c r="Q275" s="44">
        <v>800000</v>
      </c>
      <c r="R275" s="27">
        <f t="shared" si="4"/>
        <v>9300000</v>
      </c>
      <c r="S275" s="265">
        <v>800000</v>
      </c>
      <c r="T275" s="137">
        <f>R275+R276+S275</f>
        <v>10100000</v>
      </c>
      <c r="V275" s="19"/>
      <c r="X275" s="19"/>
    </row>
    <row r="276" spans="1:24" s="18" customFormat="1" ht="21.75" customHeight="1">
      <c r="A276" s="146"/>
      <c r="B276" s="174"/>
      <c r="C276" s="194"/>
      <c r="D276" s="33">
        <v>232</v>
      </c>
      <c r="E276" s="35" t="s">
        <v>36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27">
        <f t="shared" si="4"/>
        <v>0</v>
      </c>
      <c r="S276" s="266"/>
      <c r="T276" s="137"/>
      <c r="V276" s="19"/>
      <c r="X276" s="19"/>
    </row>
    <row r="277" spans="1:24" s="5" customFormat="1" ht="21.75" customHeight="1">
      <c r="A277" s="189">
        <v>131</v>
      </c>
      <c r="B277" s="173">
        <v>7914411</v>
      </c>
      <c r="C277" s="193" t="s">
        <v>70</v>
      </c>
      <c r="D277" s="35">
        <v>144</v>
      </c>
      <c r="E277" s="35" t="s">
        <v>28</v>
      </c>
      <c r="F277" s="44">
        <v>2500000</v>
      </c>
      <c r="G277" s="44">
        <v>2500000</v>
      </c>
      <c r="H277" s="44">
        <v>2500000</v>
      </c>
      <c r="I277" s="44">
        <v>2500000</v>
      </c>
      <c r="J277" s="44">
        <v>2500000</v>
      </c>
      <c r="K277" s="44">
        <v>2500000</v>
      </c>
      <c r="L277" s="44">
        <v>2500000</v>
      </c>
      <c r="M277" s="44">
        <v>2500000</v>
      </c>
      <c r="N277" s="44">
        <v>2500000</v>
      </c>
      <c r="O277" s="44">
        <v>2500000</v>
      </c>
      <c r="P277" s="44">
        <v>2500000</v>
      </c>
      <c r="Q277" s="44">
        <v>2500000</v>
      </c>
      <c r="R277" s="27">
        <f t="shared" si="4"/>
        <v>30000000</v>
      </c>
      <c r="S277" s="265">
        <v>2500000</v>
      </c>
      <c r="T277" s="137">
        <f>R277+R278+S277</f>
        <v>32500000</v>
      </c>
      <c r="V277" s="10"/>
      <c r="X277" s="10"/>
    </row>
    <row r="278" spans="1:24" s="18" customFormat="1" ht="21.75" customHeight="1">
      <c r="A278" s="190"/>
      <c r="B278" s="174"/>
      <c r="C278" s="194"/>
      <c r="D278" s="35">
        <v>232</v>
      </c>
      <c r="E278" s="35" t="s">
        <v>36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27">
        <f t="shared" si="4"/>
        <v>0</v>
      </c>
      <c r="S278" s="266"/>
      <c r="T278" s="137"/>
      <c r="V278" s="19"/>
      <c r="X278" s="19"/>
    </row>
    <row r="279" spans="1:24" s="18" customFormat="1" ht="21.75" customHeight="1">
      <c r="A279" s="189">
        <v>132</v>
      </c>
      <c r="B279" s="242">
        <v>2556025</v>
      </c>
      <c r="C279" s="193" t="s">
        <v>129</v>
      </c>
      <c r="D279" s="35">
        <v>144</v>
      </c>
      <c r="E279" s="35" t="s">
        <v>28</v>
      </c>
      <c r="F279" s="44">
        <v>0</v>
      </c>
      <c r="G279" s="44">
        <v>0</v>
      </c>
      <c r="H279" s="44">
        <v>0</v>
      </c>
      <c r="I279" s="44">
        <v>0</v>
      </c>
      <c r="J279" s="44">
        <v>1500000</v>
      </c>
      <c r="K279" s="44">
        <v>1500000</v>
      </c>
      <c r="L279" s="44">
        <v>1500000</v>
      </c>
      <c r="M279" s="44">
        <v>1500000</v>
      </c>
      <c r="N279" s="44">
        <v>1500000</v>
      </c>
      <c r="O279" s="44">
        <v>1500000</v>
      </c>
      <c r="P279" s="44">
        <v>1500000</v>
      </c>
      <c r="Q279" s="44">
        <v>1500000</v>
      </c>
      <c r="R279" s="27">
        <f t="shared" si="4"/>
        <v>12000000</v>
      </c>
      <c r="S279" s="265">
        <v>375000</v>
      </c>
      <c r="T279" s="137">
        <f>R279+R280+S279</f>
        <v>12375000</v>
      </c>
      <c r="V279" s="19"/>
      <c r="X279" s="19"/>
    </row>
    <row r="280" spans="1:24" s="18" customFormat="1" ht="21.75" customHeight="1">
      <c r="A280" s="190"/>
      <c r="B280" s="243"/>
      <c r="C280" s="194"/>
      <c r="D280" s="35">
        <v>232</v>
      </c>
      <c r="E280" s="35" t="s">
        <v>36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27">
        <f t="shared" si="4"/>
        <v>0</v>
      </c>
      <c r="S280" s="266"/>
      <c r="T280" s="137"/>
      <c r="V280" s="19"/>
      <c r="X280" s="19"/>
    </row>
    <row r="281" spans="1:24" s="5" customFormat="1" ht="21.75" customHeight="1">
      <c r="A281" s="189">
        <v>133</v>
      </c>
      <c r="B281" s="195">
        <v>3714963</v>
      </c>
      <c r="C281" s="238" t="s">
        <v>71</v>
      </c>
      <c r="D281" s="35">
        <v>144</v>
      </c>
      <c r="E281" s="39" t="s">
        <v>28</v>
      </c>
      <c r="F281" s="88">
        <v>500000</v>
      </c>
      <c r="G281" s="88">
        <v>500000</v>
      </c>
      <c r="H281" s="88">
        <v>500000</v>
      </c>
      <c r="I281" s="88">
        <v>0</v>
      </c>
      <c r="J281" s="44">
        <v>0</v>
      </c>
      <c r="K281" s="44">
        <v>0</v>
      </c>
      <c r="L281" s="44">
        <v>0</v>
      </c>
      <c r="M281" s="44">
        <v>0</v>
      </c>
      <c r="N281" s="44">
        <v>0</v>
      </c>
      <c r="O281" s="44">
        <v>0</v>
      </c>
      <c r="P281" s="44">
        <v>0</v>
      </c>
      <c r="Q281" s="88">
        <v>0</v>
      </c>
      <c r="R281" s="27">
        <f t="shared" si="4"/>
        <v>1500000</v>
      </c>
      <c r="S281" s="267"/>
      <c r="T281" s="137">
        <f>R281+R282+S281</f>
        <v>1500000</v>
      </c>
      <c r="V281" s="10"/>
      <c r="X281" s="10"/>
    </row>
    <row r="282" spans="1:24" s="5" customFormat="1" ht="21.75" customHeight="1">
      <c r="A282" s="190"/>
      <c r="B282" s="196"/>
      <c r="C282" s="239"/>
      <c r="D282" s="39">
        <v>232</v>
      </c>
      <c r="E282" s="35" t="s">
        <v>36</v>
      </c>
      <c r="F282" s="44">
        <v>0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0</v>
      </c>
      <c r="N282" s="44">
        <v>0</v>
      </c>
      <c r="O282" s="44">
        <v>0</v>
      </c>
      <c r="P282" s="44">
        <v>0</v>
      </c>
      <c r="Q282" s="44">
        <v>0</v>
      </c>
      <c r="R282" s="27">
        <f t="shared" si="4"/>
        <v>0</v>
      </c>
      <c r="S282" s="268"/>
      <c r="T282" s="137"/>
      <c r="V282" s="10"/>
      <c r="X282" s="10"/>
    </row>
    <row r="283" spans="1:24" s="5" customFormat="1" ht="21.75" customHeight="1">
      <c r="A283" s="189">
        <v>134</v>
      </c>
      <c r="B283" s="147">
        <v>4665997</v>
      </c>
      <c r="C283" s="152" t="s">
        <v>72</v>
      </c>
      <c r="D283" s="35">
        <v>144</v>
      </c>
      <c r="E283" s="35" t="s">
        <v>49</v>
      </c>
      <c r="F283" s="44">
        <v>3500000</v>
      </c>
      <c r="G283" s="44">
        <v>3500000</v>
      </c>
      <c r="H283" s="44">
        <v>3500000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2500000</v>
      </c>
      <c r="P283" s="44">
        <v>2500000</v>
      </c>
      <c r="Q283" s="44">
        <v>2500000</v>
      </c>
      <c r="R283" s="27">
        <f t="shared" si="4"/>
        <v>18000000</v>
      </c>
      <c r="S283" s="265">
        <v>625000</v>
      </c>
      <c r="T283" s="137">
        <f>R283+R284+S283</f>
        <v>18625000</v>
      </c>
      <c r="V283" s="10"/>
      <c r="X283" s="10"/>
    </row>
    <row r="284" spans="1:24" s="5" customFormat="1" ht="21.75" customHeight="1">
      <c r="A284" s="190"/>
      <c r="B284" s="148"/>
      <c r="C284" s="153"/>
      <c r="D284" s="35">
        <v>232</v>
      </c>
      <c r="E284" s="35" t="s">
        <v>36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27">
        <f t="shared" si="4"/>
        <v>0</v>
      </c>
      <c r="S284" s="266"/>
      <c r="T284" s="137"/>
      <c r="V284" s="10"/>
      <c r="X284" s="10"/>
    </row>
    <row r="285" spans="1:24" s="5" customFormat="1" ht="21.75" customHeight="1">
      <c r="A285" s="176">
        <v>135</v>
      </c>
      <c r="B285" s="147">
        <v>3424024</v>
      </c>
      <c r="C285" s="152" t="s">
        <v>123</v>
      </c>
      <c r="D285" s="35">
        <v>144</v>
      </c>
      <c r="E285" s="37" t="s">
        <v>28</v>
      </c>
      <c r="F285" s="86">
        <v>0</v>
      </c>
      <c r="G285" s="44">
        <v>0</v>
      </c>
      <c r="H285" s="44">
        <v>0</v>
      </c>
      <c r="I285" s="44">
        <v>4500000</v>
      </c>
      <c r="J285" s="44">
        <v>5500000</v>
      </c>
      <c r="K285" s="44">
        <v>5500000</v>
      </c>
      <c r="L285" s="44">
        <v>5500000</v>
      </c>
      <c r="M285" s="44">
        <v>5500000</v>
      </c>
      <c r="N285" s="44">
        <v>5500000</v>
      </c>
      <c r="O285" s="44">
        <v>0</v>
      </c>
      <c r="P285" s="44">
        <v>0</v>
      </c>
      <c r="Q285" s="44">
        <v>0</v>
      </c>
      <c r="R285" s="27">
        <f t="shared" si="4"/>
        <v>32000000</v>
      </c>
      <c r="S285" s="265"/>
      <c r="T285" s="137">
        <f>R285+R286+S285</f>
        <v>32000000</v>
      </c>
      <c r="V285" s="10"/>
      <c r="X285" s="10"/>
    </row>
    <row r="286" spans="1:24" s="5" customFormat="1" ht="21.75" customHeight="1">
      <c r="A286" s="176"/>
      <c r="B286" s="148"/>
      <c r="C286" s="153"/>
      <c r="D286" s="40">
        <v>232</v>
      </c>
      <c r="E286" s="35" t="s">
        <v>36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0</v>
      </c>
      <c r="N286" s="44">
        <v>0</v>
      </c>
      <c r="O286" s="44">
        <v>0</v>
      </c>
      <c r="P286" s="44">
        <v>0</v>
      </c>
      <c r="Q286" s="44">
        <v>0</v>
      </c>
      <c r="R286" s="27">
        <f t="shared" si="4"/>
        <v>0</v>
      </c>
      <c r="S286" s="266"/>
      <c r="T286" s="137"/>
      <c r="V286" s="10"/>
      <c r="X286" s="10"/>
    </row>
    <row r="287" spans="1:24" s="5" customFormat="1" ht="21.75" customHeight="1">
      <c r="A287" s="197">
        <v>136</v>
      </c>
      <c r="B287" s="147">
        <v>3530586</v>
      </c>
      <c r="C287" s="152" t="s">
        <v>127</v>
      </c>
      <c r="D287" s="35">
        <v>144</v>
      </c>
      <c r="E287" s="35" t="s">
        <v>28</v>
      </c>
      <c r="F287" s="44">
        <v>0</v>
      </c>
      <c r="G287" s="44">
        <v>0</v>
      </c>
      <c r="H287" s="44">
        <v>0</v>
      </c>
      <c r="I287" s="44">
        <v>0</v>
      </c>
      <c r="J287" s="44">
        <v>2500000</v>
      </c>
      <c r="K287" s="44">
        <v>2500000</v>
      </c>
      <c r="L287" s="44">
        <v>2500000</v>
      </c>
      <c r="M287" s="44">
        <v>2500000</v>
      </c>
      <c r="N287" s="44">
        <v>2500000</v>
      </c>
      <c r="O287" s="44">
        <v>0</v>
      </c>
      <c r="P287" s="44">
        <v>0</v>
      </c>
      <c r="Q287" s="44">
        <v>0</v>
      </c>
      <c r="R287" s="27">
        <f t="shared" si="4"/>
        <v>12500000</v>
      </c>
      <c r="S287" s="265"/>
      <c r="T287" s="137">
        <f>R287+R288+S287</f>
        <v>12500000</v>
      </c>
      <c r="V287" s="10"/>
      <c r="X287" s="10"/>
    </row>
    <row r="288" spans="1:24" s="5" customFormat="1" ht="21.75" customHeight="1">
      <c r="A288" s="198"/>
      <c r="B288" s="148"/>
      <c r="C288" s="153"/>
      <c r="D288" s="35">
        <v>232</v>
      </c>
      <c r="E288" s="35" t="s">
        <v>36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44">
        <v>0</v>
      </c>
      <c r="R288" s="27">
        <f t="shared" si="4"/>
        <v>0</v>
      </c>
      <c r="S288" s="266"/>
      <c r="T288" s="137"/>
      <c r="V288" s="10"/>
      <c r="X288" s="10"/>
    </row>
    <row r="289" spans="1:24" s="25" customFormat="1" ht="21.75" customHeight="1">
      <c r="A289" s="197">
        <v>137</v>
      </c>
      <c r="B289" s="147">
        <v>6097568</v>
      </c>
      <c r="C289" s="152" t="s">
        <v>73</v>
      </c>
      <c r="D289" s="35">
        <v>144</v>
      </c>
      <c r="E289" s="35" t="s">
        <v>28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2200000</v>
      </c>
      <c r="P289" s="44">
        <v>2200000</v>
      </c>
      <c r="Q289" s="44">
        <v>2200000</v>
      </c>
      <c r="R289" s="27">
        <f t="shared" si="4"/>
        <v>6600000</v>
      </c>
      <c r="S289" s="252">
        <v>550000</v>
      </c>
      <c r="T289" s="137">
        <f>R289+R290+S289</f>
        <v>7150000</v>
      </c>
      <c r="V289" s="26"/>
      <c r="X289" s="26"/>
    </row>
    <row r="290" spans="1:24" s="25" customFormat="1" ht="21.75" customHeight="1">
      <c r="A290" s="198"/>
      <c r="B290" s="148"/>
      <c r="C290" s="153"/>
      <c r="D290" s="35">
        <v>232</v>
      </c>
      <c r="E290" s="35" t="s">
        <v>36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27">
        <f t="shared" si="4"/>
        <v>0</v>
      </c>
      <c r="S290" s="253"/>
      <c r="T290" s="137"/>
      <c r="V290" s="26"/>
      <c r="X290" s="26"/>
    </row>
    <row r="291" spans="1:24" s="25" customFormat="1" ht="21.75" customHeight="1">
      <c r="A291" s="97" t="s">
        <v>24</v>
      </c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27">
        <f t="shared" si="4"/>
        <v>0</v>
      </c>
      <c r="S291" s="98"/>
      <c r="T291" s="171">
        <f>T73+T75+T77+T79+T81+T83+T85+T87+T89+T91+T93+T95+T97+T99+T101+T103+T105+T107+T109+T111+T113+T115+T117+T119+T121+T123+T125+T127+T129+T131+T133+T135+T137+T139+T141+T143+T145+T147+T149+T151+T153+T155+T157+T159+T161+T163+T165+T167+T169+T171+T173+T175+T177+T179+T181+T183+T185+T187+T189+T191+T193+T195+T197+T199+T201+T203+T205+T207+T209+T211+T213+T215+T217+T219+T221+T223+T225+T227+T229+T231+T233+T235+T237+T239+T241+T243+T245+T247+T249+T251+T253+T255+T257+T259+T261+T263+T265+T267+T269+T271+T273+T275+T277+T281+T283+T285+T287+T289</f>
        <v>1450199715</v>
      </c>
      <c r="V291" s="26"/>
      <c r="X291" s="26"/>
    </row>
    <row r="292" spans="1:24" s="25" customFormat="1" ht="21.75" customHeight="1">
      <c r="A292" s="99"/>
      <c r="B292" s="100"/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27">
        <f t="shared" si="4"/>
        <v>0</v>
      </c>
      <c r="S292" s="100"/>
      <c r="T292" s="172"/>
      <c r="V292" s="26"/>
      <c r="X292" s="26"/>
    </row>
    <row r="293" spans="1:22" s="5" customFormat="1" ht="21.75" customHeight="1">
      <c r="A293" s="145">
        <v>138</v>
      </c>
      <c r="B293" s="147">
        <v>581780</v>
      </c>
      <c r="C293" s="225" t="s">
        <v>29</v>
      </c>
      <c r="D293" s="35">
        <v>232</v>
      </c>
      <c r="E293" s="89" t="s">
        <v>25</v>
      </c>
      <c r="F293" s="116">
        <v>2932085</v>
      </c>
      <c r="G293" s="116">
        <v>2932085</v>
      </c>
      <c r="H293" s="116">
        <v>2932085</v>
      </c>
      <c r="I293" s="116">
        <v>2932085</v>
      </c>
      <c r="J293" s="116">
        <v>2932085</v>
      </c>
      <c r="K293" s="116">
        <v>2932085</v>
      </c>
      <c r="L293" s="116">
        <v>2932085</v>
      </c>
      <c r="M293" s="116">
        <v>2932085</v>
      </c>
      <c r="N293" s="116">
        <v>2932085</v>
      </c>
      <c r="O293" s="116">
        <v>2932085</v>
      </c>
      <c r="P293" s="116">
        <v>2932085</v>
      </c>
      <c r="Q293" s="116">
        <v>2932085</v>
      </c>
      <c r="R293" s="27">
        <f t="shared" si="4"/>
        <v>35185020</v>
      </c>
      <c r="S293" s="265">
        <v>4984545</v>
      </c>
      <c r="T293" s="162">
        <f>R293+R294+R295+S293</f>
        <v>64799085</v>
      </c>
      <c r="V293" s="10"/>
    </row>
    <row r="294" spans="1:22" s="5" customFormat="1" ht="21.75" customHeight="1">
      <c r="A294" s="229"/>
      <c r="B294" s="228"/>
      <c r="C294" s="226"/>
      <c r="D294" s="35">
        <v>112</v>
      </c>
      <c r="E294" s="89" t="s">
        <v>26</v>
      </c>
      <c r="F294" s="116">
        <v>2052460</v>
      </c>
      <c r="G294" s="116">
        <v>2052460</v>
      </c>
      <c r="H294" s="116">
        <v>2052460</v>
      </c>
      <c r="I294" s="116">
        <v>2052460</v>
      </c>
      <c r="J294" s="116">
        <v>2052460</v>
      </c>
      <c r="K294" s="116">
        <v>2052460</v>
      </c>
      <c r="L294" s="116">
        <v>2052460</v>
      </c>
      <c r="M294" s="116">
        <v>2052460</v>
      </c>
      <c r="N294" s="116">
        <v>2052460</v>
      </c>
      <c r="O294" s="116">
        <v>2052460</v>
      </c>
      <c r="P294" s="116">
        <v>2052460</v>
      </c>
      <c r="Q294" s="116">
        <v>2052460</v>
      </c>
      <c r="R294" s="27">
        <f t="shared" si="4"/>
        <v>24629520</v>
      </c>
      <c r="S294" s="269"/>
      <c r="T294" s="163"/>
      <c r="V294" s="10"/>
    </row>
    <row r="295" spans="1:22" s="5" customFormat="1" ht="21.75" customHeight="1">
      <c r="A295" s="146"/>
      <c r="B295" s="148"/>
      <c r="C295" s="227"/>
      <c r="D295" s="35">
        <v>113</v>
      </c>
      <c r="E295" s="89" t="s">
        <v>36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27">
        <f t="shared" si="4"/>
        <v>0</v>
      </c>
      <c r="S295" s="266"/>
      <c r="T295" s="164"/>
      <c r="V295" s="10"/>
    </row>
    <row r="296" spans="1:22" s="5" customFormat="1" ht="21.75" customHeight="1">
      <c r="A296" s="145">
        <v>139</v>
      </c>
      <c r="B296" s="147">
        <v>3306877</v>
      </c>
      <c r="C296" s="225" t="s">
        <v>30</v>
      </c>
      <c r="D296" s="35">
        <v>232</v>
      </c>
      <c r="E296" s="89" t="s">
        <v>25</v>
      </c>
      <c r="F296" s="116">
        <v>2932085</v>
      </c>
      <c r="G296" s="116">
        <v>2932085</v>
      </c>
      <c r="H296" s="116">
        <v>2932085</v>
      </c>
      <c r="I296" s="116">
        <v>2932085</v>
      </c>
      <c r="J296" s="116">
        <v>2932085</v>
      </c>
      <c r="K296" s="116">
        <v>2932085</v>
      </c>
      <c r="L296" s="116">
        <v>2932085</v>
      </c>
      <c r="M296" s="116">
        <v>2932085</v>
      </c>
      <c r="N296" s="116">
        <v>2932085</v>
      </c>
      <c r="O296" s="116">
        <v>2932085</v>
      </c>
      <c r="P296" s="116">
        <v>2932085</v>
      </c>
      <c r="Q296" s="116">
        <v>2932085</v>
      </c>
      <c r="R296" s="27">
        <f t="shared" si="4"/>
        <v>35185020</v>
      </c>
      <c r="S296" s="265">
        <v>4984545</v>
      </c>
      <c r="T296" s="162">
        <f>R296+R297+R298+S296</f>
        <v>65289530</v>
      </c>
      <c r="V296" s="10"/>
    </row>
    <row r="297" spans="1:22" s="5" customFormat="1" ht="21.75" customHeight="1">
      <c r="A297" s="229"/>
      <c r="B297" s="228"/>
      <c r="C297" s="226"/>
      <c r="D297" s="35">
        <v>112</v>
      </c>
      <c r="E297" s="89" t="s">
        <v>26</v>
      </c>
      <c r="F297" s="116">
        <v>2052460</v>
      </c>
      <c r="G297" s="116">
        <v>2052460</v>
      </c>
      <c r="H297" s="116">
        <v>2052460</v>
      </c>
      <c r="I297" s="116">
        <v>2052460</v>
      </c>
      <c r="J297" s="116">
        <v>2052460</v>
      </c>
      <c r="K297" s="116">
        <v>2052460</v>
      </c>
      <c r="L297" s="116">
        <v>2052460</v>
      </c>
      <c r="M297" s="116">
        <v>2052460</v>
      </c>
      <c r="N297" s="116">
        <v>2052460</v>
      </c>
      <c r="O297" s="116">
        <v>2052460</v>
      </c>
      <c r="P297" s="116">
        <v>2052460</v>
      </c>
      <c r="Q297" s="116">
        <v>2052460</v>
      </c>
      <c r="R297" s="27">
        <f t="shared" si="4"/>
        <v>24629520</v>
      </c>
      <c r="S297" s="269"/>
      <c r="T297" s="163"/>
      <c r="V297" s="10"/>
    </row>
    <row r="298" spans="1:22" s="5" customFormat="1" ht="21.75" customHeight="1">
      <c r="A298" s="146"/>
      <c r="B298" s="148"/>
      <c r="C298" s="227"/>
      <c r="D298" s="35">
        <v>113</v>
      </c>
      <c r="E298" s="89" t="s">
        <v>36</v>
      </c>
      <c r="F298" s="117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490445</v>
      </c>
      <c r="Q298" s="44">
        <v>0</v>
      </c>
      <c r="R298" s="27">
        <f t="shared" si="4"/>
        <v>490445</v>
      </c>
      <c r="S298" s="266"/>
      <c r="T298" s="164"/>
      <c r="V298" s="10"/>
    </row>
    <row r="299" spans="1:22" s="5" customFormat="1" ht="21.75" customHeight="1">
      <c r="A299" s="230">
        <v>140</v>
      </c>
      <c r="B299" s="147">
        <v>2681492</v>
      </c>
      <c r="C299" s="225" t="s">
        <v>31</v>
      </c>
      <c r="D299" s="35">
        <v>232</v>
      </c>
      <c r="E299" s="89" t="s">
        <v>25</v>
      </c>
      <c r="F299" s="116">
        <v>2932085</v>
      </c>
      <c r="G299" s="116">
        <v>2932085</v>
      </c>
      <c r="H299" s="116">
        <v>2932085</v>
      </c>
      <c r="I299" s="116">
        <v>2932085</v>
      </c>
      <c r="J299" s="116">
        <v>2932085</v>
      </c>
      <c r="K299" s="116">
        <v>2932085</v>
      </c>
      <c r="L299" s="116">
        <v>2932085</v>
      </c>
      <c r="M299" s="116">
        <v>2932085</v>
      </c>
      <c r="N299" s="116">
        <v>2932085</v>
      </c>
      <c r="O299" s="116">
        <v>2932085</v>
      </c>
      <c r="P299" s="116">
        <v>2932085</v>
      </c>
      <c r="Q299" s="116">
        <v>2932085</v>
      </c>
      <c r="R299" s="27">
        <f t="shared" si="4"/>
        <v>35185020</v>
      </c>
      <c r="S299" s="265">
        <v>4984545</v>
      </c>
      <c r="T299" s="162">
        <f>R299+R300+R301+S299</f>
        <v>64799085</v>
      </c>
      <c r="V299" s="10"/>
    </row>
    <row r="300" spans="1:22" s="5" customFormat="1" ht="21.75" customHeight="1">
      <c r="A300" s="231"/>
      <c r="B300" s="228"/>
      <c r="C300" s="226"/>
      <c r="D300" s="35">
        <v>112</v>
      </c>
      <c r="E300" s="89" t="s">
        <v>26</v>
      </c>
      <c r="F300" s="116">
        <v>2052460</v>
      </c>
      <c r="G300" s="116">
        <v>2052460</v>
      </c>
      <c r="H300" s="116">
        <v>2052460</v>
      </c>
      <c r="I300" s="116">
        <v>2052460</v>
      </c>
      <c r="J300" s="116">
        <v>2052460</v>
      </c>
      <c r="K300" s="116">
        <v>2052460</v>
      </c>
      <c r="L300" s="116">
        <v>2052460</v>
      </c>
      <c r="M300" s="116">
        <v>2052460</v>
      </c>
      <c r="N300" s="116">
        <v>2052460</v>
      </c>
      <c r="O300" s="116">
        <v>2052460</v>
      </c>
      <c r="P300" s="116">
        <v>2052460</v>
      </c>
      <c r="Q300" s="116">
        <v>2052460</v>
      </c>
      <c r="R300" s="27">
        <f t="shared" si="4"/>
        <v>24629520</v>
      </c>
      <c r="S300" s="269"/>
      <c r="T300" s="163"/>
      <c r="V300" s="10"/>
    </row>
    <row r="301" spans="1:22" s="5" customFormat="1" ht="21.75" customHeight="1">
      <c r="A301" s="232"/>
      <c r="B301" s="148"/>
      <c r="C301" s="227"/>
      <c r="D301" s="35">
        <v>113</v>
      </c>
      <c r="E301" s="89" t="s">
        <v>36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27">
        <f t="shared" si="4"/>
        <v>0</v>
      </c>
      <c r="S301" s="266"/>
      <c r="T301" s="164"/>
      <c r="V301" s="10"/>
    </row>
    <row r="302" spans="1:20" s="5" customFormat="1" ht="21.75" customHeight="1">
      <c r="A302" s="145">
        <v>141</v>
      </c>
      <c r="B302" s="147">
        <v>764497</v>
      </c>
      <c r="C302" s="225" t="s">
        <v>44</v>
      </c>
      <c r="D302" s="35">
        <v>232</v>
      </c>
      <c r="E302" s="91" t="s">
        <v>25</v>
      </c>
      <c r="F302">
        <v>2932085</v>
      </c>
      <c r="G302" s="116">
        <v>2932085</v>
      </c>
      <c r="H302" s="116">
        <v>2932085</v>
      </c>
      <c r="I302" s="116">
        <v>2932085</v>
      </c>
      <c r="J302" s="116">
        <v>2932085</v>
      </c>
      <c r="K302" s="116">
        <v>2932085</v>
      </c>
      <c r="L302" s="116">
        <v>2932085</v>
      </c>
      <c r="M302" s="116">
        <v>2932085</v>
      </c>
      <c r="N302" s="116">
        <v>2932085</v>
      </c>
      <c r="O302" s="116">
        <v>2932085</v>
      </c>
      <c r="P302" s="116">
        <v>2932085</v>
      </c>
      <c r="Q302" s="116">
        <v>2932085</v>
      </c>
      <c r="R302" s="27">
        <f t="shared" si="4"/>
        <v>35185020</v>
      </c>
      <c r="S302" s="265">
        <v>4984545</v>
      </c>
      <c r="T302" s="162">
        <f>R302+R303+R304+S302</f>
        <v>64799085</v>
      </c>
    </row>
    <row r="303" spans="1:20" s="5" customFormat="1" ht="21.75" customHeight="1">
      <c r="A303" s="229"/>
      <c r="B303" s="228"/>
      <c r="C303" s="226"/>
      <c r="D303" s="38">
        <v>112</v>
      </c>
      <c r="E303" s="89" t="s">
        <v>26</v>
      </c>
      <c r="F303">
        <v>2052460</v>
      </c>
      <c r="G303" s="116">
        <v>2052460</v>
      </c>
      <c r="H303" s="116">
        <v>2052460</v>
      </c>
      <c r="I303" s="116">
        <v>2052460</v>
      </c>
      <c r="J303" s="116">
        <v>2052460</v>
      </c>
      <c r="K303" s="116">
        <v>2052460</v>
      </c>
      <c r="L303" s="116">
        <v>2052460</v>
      </c>
      <c r="M303" s="116">
        <v>2052460</v>
      </c>
      <c r="N303" s="116">
        <v>2052460</v>
      </c>
      <c r="O303" s="116">
        <v>2052460</v>
      </c>
      <c r="P303" s="116">
        <v>2052460</v>
      </c>
      <c r="Q303" s="116">
        <v>2052460</v>
      </c>
      <c r="R303" s="27">
        <f t="shared" si="4"/>
        <v>24629520</v>
      </c>
      <c r="S303" s="269"/>
      <c r="T303" s="163"/>
    </row>
    <row r="304" spans="1:20" s="5" customFormat="1" ht="21.75" customHeight="1">
      <c r="A304" s="229"/>
      <c r="B304" s="148"/>
      <c r="C304" s="227"/>
      <c r="D304" s="35">
        <v>113</v>
      </c>
      <c r="E304" s="89" t="s">
        <v>36</v>
      </c>
      <c r="F304" s="90">
        <v>0</v>
      </c>
      <c r="G304" s="44">
        <v>0</v>
      </c>
      <c r="H304" s="33">
        <v>0</v>
      </c>
      <c r="I304" s="33">
        <v>0</v>
      </c>
      <c r="J304" s="33">
        <v>0</v>
      </c>
      <c r="K304" s="33">
        <v>0</v>
      </c>
      <c r="L304" s="33">
        <v>0</v>
      </c>
      <c r="M304" s="33">
        <v>0</v>
      </c>
      <c r="N304" s="35">
        <v>0</v>
      </c>
      <c r="O304" s="35">
        <v>0</v>
      </c>
      <c r="P304" s="44">
        <v>0</v>
      </c>
      <c r="Q304" s="44">
        <v>0</v>
      </c>
      <c r="R304" s="27">
        <f t="shared" si="4"/>
        <v>0</v>
      </c>
      <c r="S304" s="266"/>
      <c r="T304" s="164"/>
    </row>
    <row r="305" spans="1:20" s="5" customFormat="1" ht="21.75" customHeight="1">
      <c r="A305" s="229">
        <v>142</v>
      </c>
      <c r="B305" s="237">
        <v>878889</v>
      </c>
      <c r="C305" s="152" t="s">
        <v>143</v>
      </c>
      <c r="D305" s="35">
        <v>232</v>
      </c>
      <c r="E305" s="91" t="s">
        <v>25</v>
      </c>
      <c r="F305">
        <v>2932085</v>
      </c>
      <c r="G305" s="116">
        <v>2932085</v>
      </c>
      <c r="H305" s="116">
        <v>2932085</v>
      </c>
      <c r="I305" s="116">
        <v>2932085</v>
      </c>
      <c r="J305" s="116">
        <v>2932085</v>
      </c>
      <c r="K305" s="116">
        <v>2932085</v>
      </c>
      <c r="L305" s="116">
        <v>2932085</v>
      </c>
      <c r="M305" s="116">
        <v>2932085</v>
      </c>
      <c r="N305" s="116">
        <v>2932085</v>
      </c>
      <c r="O305" s="116">
        <v>2932085</v>
      </c>
      <c r="P305" s="116">
        <v>2932085</v>
      </c>
      <c r="Q305" s="116">
        <v>2932085</v>
      </c>
      <c r="R305" s="27">
        <f t="shared" si="4"/>
        <v>35185020</v>
      </c>
      <c r="S305" s="265">
        <v>1661515</v>
      </c>
      <c r="T305" s="162">
        <f>R305+R306+R307+S305</f>
        <v>61966500</v>
      </c>
    </row>
    <row r="306" spans="1:20" s="5" customFormat="1" ht="21.75" customHeight="1">
      <c r="A306" s="229"/>
      <c r="B306" s="187"/>
      <c r="C306" s="234"/>
      <c r="D306" s="38">
        <v>112</v>
      </c>
      <c r="E306" s="89" t="s">
        <v>26</v>
      </c>
      <c r="F306">
        <v>2052460</v>
      </c>
      <c r="G306" s="116">
        <v>2052460</v>
      </c>
      <c r="H306" s="116">
        <v>2052460</v>
      </c>
      <c r="I306" s="116">
        <v>2052460</v>
      </c>
      <c r="J306" s="116">
        <v>2052460</v>
      </c>
      <c r="K306" s="116">
        <v>2052460</v>
      </c>
      <c r="L306" s="116">
        <v>2052460</v>
      </c>
      <c r="M306" s="116">
        <v>2052460</v>
      </c>
      <c r="N306" s="116">
        <v>2052460</v>
      </c>
      <c r="O306" s="116">
        <v>2052460</v>
      </c>
      <c r="P306" s="116">
        <v>2052460</v>
      </c>
      <c r="Q306" s="116">
        <v>2052460</v>
      </c>
      <c r="R306" s="27">
        <f t="shared" si="4"/>
        <v>24629520</v>
      </c>
      <c r="S306" s="269"/>
      <c r="T306" s="163"/>
    </row>
    <row r="307" spans="1:20" s="5" customFormat="1" ht="21.75" customHeight="1">
      <c r="A307" s="229"/>
      <c r="B307" s="187"/>
      <c r="C307" s="234"/>
      <c r="D307" s="35">
        <v>113</v>
      </c>
      <c r="E307" s="89" t="s">
        <v>36</v>
      </c>
      <c r="F307" s="90">
        <v>0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33">
        <v>0</v>
      </c>
      <c r="N307" s="35">
        <v>0</v>
      </c>
      <c r="O307" s="35">
        <v>0</v>
      </c>
      <c r="P307" s="44">
        <v>0</v>
      </c>
      <c r="Q307" s="44">
        <v>490445</v>
      </c>
      <c r="R307" s="27">
        <f t="shared" si="4"/>
        <v>490445</v>
      </c>
      <c r="S307" s="266"/>
      <c r="T307" s="164"/>
    </row>
    <row r="308" spans="1:20" s="5" customFormat="1" ht="21.75" customHeight="1">
      <c r="A308" s="229">
        <v>143</v>
      </c>
      <c r="B308" s="235">
        <v>1517762</v>
      </c>
      <c r="C308" s="233" t="s">
        <v>86</v>
      </c>
      <c r="D308" s="35">
        <v>232</v>
      </c>
      <c r="E308" s="91" t="s">
        <v>25</v>
      </c>
      <c r="F308">
        <v>2932085</v>
      </c>
      <c r="G308" s="116">
        <v>2932085</v>
      </c>
      <c r="H308" s="116">
        <v>2932085</v>
      </c>
      <c r="I308" s="116">
        <v>2932085</v>
      </c>
      <c r="J308" s="116">
        <v>2932085</v>
      </c>
      <c r="K308" s="116">
        <v>2932085</v>
      </c>
      <c r="L308" s="116">
        <v>2932085</v>
      </c>
      <c r="M308" s="116">
        <v>2932085</v>
      </c>
      <c r="N308" s="116">
        <v>2932085</v>
      </c>
      <c r="O308" s="116">
        <v>2932085</v>
      </c>
      <c r="P308" s="116">
        <v>2932085</v>
      </c>
      <c r="Q308" s="116">
        <v>2932085</v>
      </c>
      <c r="R308" s="27">
        <f t="shared" si="4"/>
        <v>35185020</v>
      </c>
      <c r="S308" s="265">
        <v>4984545</v>
      </c>
      <c r="T308" s="162">
        <f>R308+R309+R310+S308</f>
        <v>64799085</v>
      </c>
    </row>
    <row r="309" spans="1:20" s="5" customFormat="1" ht="21.75" customHeight="1">
      <c r="A309" s="229"/>
      <c r="B309" s="235"/>
      <c r="C309" s="233"/>
      <c r="D309" s="38">
        <v>112</v>
      </c>
      <c r="E309" s="89" t="s">
        <v>26</v>
      </c>
      <c r="F309">
        <v>2052460</v>
      </c>
      <c r="G309" s="116">
        <v>2052460</v>
      </c>
      <c r="H309" s="116">
        <v>2052460</v>
      </c>
      <c r="I309" s="116">
        <v>2052460</v>
      </c>
      <c r="J309" s="116">
        <v>2052460</v>
      </c>
      <c r="K309" s="116">
        <v>2052460</v>
      </c>
      <c r="L309" s="116">
        <v>2052460</v>
      </c>
      <c r="M309" s="116">
        <v>2052460</v>
      </c>
      <c r="N309" s="116">
        <v>2052460</v>
      </c>
      <c r="O309" s="116">
        <v>2052460</v>
      </c>
      <c r="P309" s="116">
        <v>2052460</v>
      </c>
      <c r="Q309" s="116">
        <v>2052460</v>
      </c>
      <c r="R309" s="27">
        <f t="shared" si="4"/>
        <v>24629520</v>
      </c>
      <c r="S309" s="269"/>
      <c r="T309" s="163"/>
    </row>
    <row r="310" spans="1:20" s="5" customFormat="1" ht="21.75" customHeight="1">
      <c r="A310" s="229"/>
      <c r="B310" s="235"/>
      <c r="C310" s="233"/>
      <c r="D310" s="35">
        <v>113</v>
      </c>
      <c r="E310" s="89" t="s">
        <v>36</v>
      </c>
      <c r="F310" s="90">
        <v>0</v>
      </c>
      <c r="G310" s="33">
        <v>0</v>
      </c>
      <c r="H310" s="33">
        <v>0</v>
      </c>
      <c r="I310" s="33">
        <v>0</v>
      </c>
      <c r="J310" s="33">
        <v>0</v>
      </c>
      <c r="K310" s="33">
        <v>0</v>
      </c>
      <c r="L310" s="33">
        <v>0</v>
      </c>
      <c r="M310" s="33">
        <v>0</v>
      </c>
      <c r="N310" s="35">
        <v>0</v>
      </c>
      <c r="O310" s="35">
        <v>0</v>
      </c>
      <c r="P310" s="44">
        <v>0</v>
      </c>
      <c r="Q310" s="44">
        <v>0</v>
      </c>
      <c r="R310" s="27">
        <f t="shared" si="4"/>
        <v>0</v>
      </c>
      <c r="S310" s="266"/>
      <c r="T310" s="164"/>
    </row>
    <row r="311" spans="1:20" s="5" customFormat="1" ht="21.75" customHeight="1">
      <c r="A311" s="229">
        <v>144</v>
      </c>
      <c r="B311" s="237">
        <v>5536156</v>
      </c>
      <c r="C311" s="152" t="s">
        <v>125</v>
      </c>
      <c r="D311" s="35">
        <v>232</v>
      </c>
      <c r="E311" s="91" t="s">
        <v>25</v>
      </c>
      <c r="F311" s="90">
        <v>0</v>
      </c>
      <c r="G311" s="33">
        <v>0</v>
      </c>
      <c r="H311" s="33">
        <v>0</v>
      </c>
      <c r="I311" s="116">
        <v>2932085</v>
      </c>
      <c r="J311" s="116">
        <v>2932085</v>
      </c>
      <c r="K311" s="116">
        <v>2932085</v>
      </c>
      <c r="L311" s="116">
        <v>2932085</v>
      </c>
      <c r="M311" s="116">
        <v>2932085</v>
      </c>
      <c r="N311" s="116">
        <v>2932085</v>
      </c>
      <c r="O311" s="116">
        <v>2932085</v>
      </c>
      <c r="P311" s="116">
        <v>2932085</v>
      </c>
      <c r="Q311" s="116">
        <v>2932085</v>
      </c>
      <c r="R311" s="27">
        <f t="shared" si="4"/>
        <v>26388765</v>
      </c>
      <c r="S311" s="149">
        <v>3738409</v>
      </c>
      <c r="T311" s="162">
        <f>R311+R312+R313+S311</f>
        <v>49089759</v>
      </c>
    </row>
    <row r="312" spans="1:20" s="5" customFormat="1" ht="21.75" customHeight="1">
      <c r="A312" s="229"/>
      <c r="B312" s="187"/>
      <c r="C312" s="234"/>
      <c r="D312" s="38">
        <v>112</v>
      </c>
      <c r="E312" s="89" t="s">
        <v>26</v>
      </c>
      <c r="F312" s="90">
        <v>0</v>
      </c>
      <c r="G312" s="33">
        <v>0</v>
      </c>
      <c r="H312" s="33">
        <v>0</v>
      </c>
      <c r="I312" s="116">
        <v>2052460</v>
      </c>
      <c r="J312" s="116">
        <v>2052460</v>
      </c>
      <c r="K312" s="116">
        <v>2052460</v>
      </c>
      <c r="L312" s="116">
        <v>2052460</v>
      </c>
      <c r="M312" s="116">
        <v>2052460</v>
      </c>
      <c r="N312" s="116">
        <v>2052460</v>
      </c>
      <c r="O312" s="116">
        <v>2052460</v>
      </c>
      <c r="P312" s="116">
        <v>2052460</v>
      </c>
      <c r="Q312" s="116">
        <v>2052460</v>
      </c>
      <c r="R312" s="27">
        <f t="shared" si="4"/>
        <v>18472140</v>
      </c>
      <c r="S312" s="150"/>
      <c r="T312" s="163"/>
    </row>
    <row r="313" spans="1:20" s="5" customFormat="1" ht="21.75" customHeight="1">
      <c r="A313" s="229"/>
      <c r="B313" s="188"/>
      <c r="C313" s="153"/>
      <c r="D313" s="35">
        <v>113</v>
      </c>
      <c r="E313" s="89" t="s">
        <v>36</v>
      </c>
      <c r="F313" s="90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5"/>
      <c r="P313" s="44">
        <v>490445</v>
      </c>
      <c r="Q313" s="44">
        <v>0</v>
      </c>
      <c r="R313" s="27">
        <f t="shared" si="4"/>
        <v>490445</v>
      </c>
      <c r="S313" s="151"/>
      <c r="T313" s="164"/>
    </row>
    <row r="314" spans="1:20" s="5" customFormat="1" ht="21.75" customHeight="1">
      <c r="A314" s="229">
        <v>145</v>
      </c>
      <c r="B314" s="235">
        <v>4375342</v>
      </c>
      <c r="C314" s="233" t="s">
        <v>87</v>
      </c>
      <c r="D314" s="35">
        <v>232</v>
      </c>
      <c r="E314" s="91" t="s">
        <v>25</v>
      </c>
      <c r="F314" s="116">
        <v>2932085</v>
      </c>
      <c r="G314" s="116">
        <v>2932085</v>
      </c>
      <c r="H314" s="116">
        <v>2932085</v>
      </c>
      <c r="I314" s="44">
        <v>0</v>
      </c>
      <c r="J314" s="44">
        <v>0</v>
      </c>
      <c r="K314" s="33">
        <v>0</v>
      </c>
      <c r="L314" s="33">
        <v>0</v>
      </c>
      <c r="M314" s="33">
        <v>0</v>
      </c>
      <c r="N314" s="33">
        <v>0</v>
      </c>
      <c r="O314" s="116">
        <v>2932085</v>
      </c>
      <c r="P314" s="116">
        <v>2932085</v>
      </c>
      <c r="Q314" s="116">
        <v>2932085</v>
      </c>
      <c r="R314" s="27">
        <f t="shared" si="4"/>
        <v>17592510</v>
      </c>
      <c r="S314" s="265">
        <v>2492273</v>
      </c>
      <c r="T314" s="162">
        <f>R314+R315+R316+S314</f>
        <v>32399543</v>
      </c>
    </row>
    <row r="315" spans="1:20" s="5" customFormat="1" ht="21.75" customHeight="1">
      <c r="A315" s="229"/>
      <c r="B315" s="235"/>
      <c r="C315" s="233"/>
      <c r="D315" s="38">
        <v>112</v>
      </c>
      <c r="E315" s="89" t="s">
        <v>26</v>
      </c>
      <c r="F315">
        <v>2052460</v>
      </c>
      <c r="G315" s="116">
        <v>2052460</v>
      </c>
      <c r="H315" s="116">
        <v>2052460</v>
      </c>
      <c r="I315" s="44">
        <v>0</v>
      </c>
      <c r="J315" s="44">
        <v>0</v>
      </c>
      <c r="K315" s="33">
        <v>0</v>
      </c>
      <c r="L315" s="33">
        <v>0</v>
      </c>
      <c r="M315" s="33">
        <v>0</v>
      </c>
      <c r="N315" s="33">
        <v>0</v>
      </c>
      <c r="O315" s="116">
        <v>2052460</v>
      </c>
      <c r="P315" s="116">
        <v>2052460</v>
      </c>
      <c r="Q315" s="116">
        <v>2052460</v>
      </c>
      <c r="R315" s="27">
        <f t="shared" si="4"/>
        <v>12314760</v>
      </c>
      <c r="S315" s="269"/>
      <c r="T315" s="163"/>
    </row>
    <row r="316" spans="1:20" s="5" customFormat="1" ht="21.75" customHeight="1">
      <c r="A316" s="229"/>
      <c r="B316" s="235"/>
      <c r="C316" s="233"/>
      <c r="D316" s="35">
        <v>113</v>
      </c>
      <c r="E316" s="89" t="s">
        <v>36</v>
      </c>
      <c r="F316" s="90">
        <v>0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5">
        <v>0</v>
      </c>
      <c r="P316" s="44">
        <v>0</v>
      </c>
      <c r="Q316" s="44">
        <v>0</v>
      </c>
      <c r="R316" s="27">
        <f t="shared" si="4"/>
        <v>0</v>
      </c>
      <c r="S316" s="266"/>
      <c r="T316" s="164"/>
    </row>
    <row r="317" spans="1:20" s="5" customFormat="1" ht="21.75" customHeight="1">
      <c r="A317" s="229">
        <v>146</v>
      </c>
      <c r="B317" s="235">
        <v>2230610</v>
      </c>
      <c r="C317" s="233" t="s">
        <v>144</v>
      </c>
      <c r="D317" s="35" t="s">
        <v>50</v>
      </c>
      <c r="E317" s="91" t="s">
        <v>25</v>
      </c>
      <c r="F317">
        <v>2932085</v>
      </c>
      <c r="G317" s="116">
        <v>2932085</v>
      </c>
      <c r="H317" s="116">
        <v>2932085</v>
      </c>
      <c r="I317" s="116">
        <v>2932085</v>
      </c>
      <c r="J317" s="116">
        <v>2932085</v>
      </c>
      <c r="K317" s="116">
        <v>2932085</v>
      </c>
      <c r="L317" s="116">
        <v>2932085</v>
      </c>
      <c r="M317" s="116">
        <v>2932085</v>
      </c>
      <c r="N317" s="116">
        <v>2932085</v>
      </c>
      <c r="O317" s="116">
        <v>2932085</v>
      </c>
      <c r="P317" s="44">
        <v>0</v>
      </c>
      <c r="Q317" s="44">
        <v>0</v>
      </c>
      <c r="R317" s="27">
        <f t="shared" si="4"/>
        <v>29320850</v>
      </c>
      <c r="S317" s="265"/>
      <c r="T317" s="162">
        <f>R317+R318+R319+S317</f>
        <v>49845450</v>
      </c>
    </row>
    <row r="318" spans="1:20" s="5" customFormat="1" ht="21.75" customHeight="1">
      <c r="A318" s="229"/>
      <c r="B318" s="235"/>
      <c r="C318" s="233"/>
      <c r="D318" s="38">
        <v>112</v>
      </c>
      <c r="E318" s="89" t="s">
        <v>26</v>
      </c>
      <c r="F318">
        <v>2052460</v>
      </c>
      <c r="G318" s="116">
        <v>2052460</v>
      </c>
      <c r="H318" s="116">
        <v>2052460</v>
      </c>
      <c r="I318" s="116">
        <v>2052460</v>
      </c>
      <c r="J318" s="116">
        <v>2052460</v>
      </c>
      <c r="K318" s="116">
        <v>2052460</v>
      </c>
      <c r="L318" s="116">
        <v>2052460</v>
      </c>
      <c r="M318" s="116">
        <v>2052460</v>
      </c>
      <c r="N318" s="116">
        <v>2052460</v>
      </c>
      <c r="O318" s="116">
        <v>2052460</v>
      </c>
      <c r="P318" s="44">
        <v>0</v>
      </c>
      <c r="Q318" s="44">
        <v>0</v>
      </c>
      <c r="R318" s="27">
        <f t="shared" si="4"/>
        <v>20524600</v>
      </c>
      <c r="S318" s="269"/>
      <c r="T318" s="163"/>
    </row>
    <row r="319" spans="1:20" s="5" customFormat="1" ht="21.75" customHeight="1">
      <c r="A319" s="229"/>
      <c r="B319" s="235"/>
      <c r="C319" s="233"/>
      <c r="D319" s="35">
        <v>113</v>
      </c>
      <c r="E319" s="89" t="s">
        <v>36</v>
      </c>
      <c r="F319" s="90">
        <v>0</v>
      </c>
      <c r="G319" s="33">
        <v>0</v>
      </c>
      <c r="H319" s="33">
        <v>0</v>
      </c>
      <c r="I319" s="33">
        <v>0</v>
      </c>
      <c r="J319" s="33">
        <v>0</v>
      </c>
      <c r="K319" s="33">
        <v>0</v>
      </c>
      <c r="L319" s="33">
        <v>0</v>
      </c>
      <c r="M319" s="33">
        <v>0</v>
      </c>
      <c r="N319" s="35">
        <v>0</v>
      </c>
      <c r="O319" s="35">
        <v>0</v>
      </c>
      <c r="P319" s="44">
        <v>0</v>
      </c>
      <c r="Q319" s="44">
        <v>0</v>
      </c>
      <c r="R319" s="27">
        <f t="shared" si="4"/>
        <v>0</v>
      </c>
      <c r="S319" s="266"/>
      <c r="T319" s="164"/>
    </row>
    <row r="320" spans="1:20" s="5" customFormat="1" ht="21.75" customHeight="1">
      <c r="A320" s="229">
        <v>147</v>
      </c>
      <c r="B320" s="235">
        <v>963457</v>
      </c>
      <c r="C320" s="152" t="s">
        <v>88</v>
      </c>
      <c r="D320" s="35">
        <v>232</v>
      </c>
      <c r="E320" s="91" t="s">
        <v>25</v>
      </c>
      <c r="F320">
        <v>2932085</v>
      </c>
      <c r="G320" s="116">
        <v>2932085</v>
      </c>
      <c r="H320" s="116">
        <v>2932085</v>
      </c>
      <c r="I320" s="116">
        <v>2932085</v>
      </c>
      <c r="J320" s="116">
        <v>2932085</v>
      </c>
      <c r="K320" s="116">
        <v>2932085</v>
      </c>
      <c r="L320" s="116">
        <v>2932085</v>
      </c>
      <c r="M320" s="116">
        <v>2932085</v>
      </c>
      <c r="N320" s="116">
        <v>2932085</v>
      </c>
      <c r="O320" s="116">
        <v>2932085</v>
      </c>
      <c r="P320" s="116">
        <v>2932085</v>
      </c>
      <c r="Q320" s="116">
        <v>2932085</v>
      </c>
      <c r="R320" s="27">
        <f t="shared" si="4"/>
        <v>35185020</v>
      </c>
      <c r="S320" s="265">
        <v>4984545</v>
      </c>
      <c r="T320" s="162">
        <f>R320+R321+R322+S320</f>
        <v>64799085</v>
      </c>
    </row>
    <row r="321" spans="1:20" s="5" customFormat="1" ht="21.75" customHeight="1">
      <c r="A321" s="229"/>
      <c r="B321" s="235"/>
      <c r="C321" s="234"/>
      <c r="D321" s="38">
        <v>112</v>
      </c>
      <c r="E321" s="89" t="s">
        <v>26</v>
      </c>
      <c r="F321">
        <v>2052460</v>
      </c>
      <c r="G321" s="116">
        <v>2052460</v>
      </c>
      <c r="H321" s="116">
        <v>2052460</v>
      </c>
      <c r="I321" s="116">
        <v>2052460</v>
      </c>
      <c r="J321" s="116">
        <v>2052460</v>
      </c>
      <c r="K321" s="116">
        <v>2052460</v>
      </c>
      <c r="L321" s="116">
        <v>2052460</v>
      </c>
      <c r="M321" s="116">
        <v>2052460</v>
      </c>
      <c r="N321" s="116">
        <v>2052460</v>
      </c>
      <c r="O321" s="116">
        <v>2052460</v>
      </c>
      <c r="P321" s="116">
        <v>2052460</v>
      </c>
      <c r="Q321" s="116">
        <v>2052460</v>
      </c>
      <c r="R321" s="27">
        <f t="shared" si="4"/>
        <v>24629520</v>
      </c>
      <c r="S321" s="269"/>
      <c r="T321" s="163"/>
    </row>
    <row r="322" spans="1:20" s="5" customFormat="1" ht="21.75" customHeight="1">
      <c r="A322" s="229"/>
      <c r="B322" s="235"/>
      <c r="C322" s="153"/>
      <c r="D322" s="35">
        <v>232</v>
      </c>
      <c r="E322" s="89" t="s">
        <v>36</v>
      </c>
      <c r="F322" s="44">
        <v>0</v>
      </c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5">
        <v>0</v>
      </c>
      <c r="O322" s="35">
        <v>0</v>
      </c>
      <c r="P322" s="44">
        <v>0</v>
      </c>
      <c r="Q322" s="44">
        <v>0</v>
      </c>
      <c r="R322" s="27">
        <f t="shared" si="4"/>
        <v>0</v>
      </c>
      <c r="S322" s="266"/>
      <c r="T322" s="164"/>
    </row>
    <row r="323" spans="1:20" s="5" customFormat="1" ht="21.75" customHeight="1">
      <c r="A323" s="229">
        <v>148</v>
      </c>
      <c r="B323" s="237">
        <v>1655789</v>
      </c>
      <c r="C323" s="152" t="s">
        <v>89</v>
      </c>
      <c r="D323" s="35">
        <v>232</v>
      </c>
      <c r="E323" s="91" t="s">
        <v>25</v>
      </c>
      <c r="F323">
        <v>2932085</v>
      </c>
      <c r="G323" s="116">
        <v>2932085</v>
      </c>
      <c r="H323" s="116">
        <v>2932085</v>
      </c>
      <c r="I323" s="116">
        <v>2932085</v>
      </c>
      <c r="J323" s="116">
        <v>2932085</v>
      </c>
      <c r="K323" s="116">
        <v>2932085</v>
      </c>
      <c r="L323" s="116">
        <v>2932085</v>
      </c>
      <c r="M323" s="116">
        <v>2932085</v>
      </c>
      <c r="N323" s="116">
        <v>2932085</v>
      </c>
      <c r="O323" s="116">
        <v>2932085</v>
      </c>
      <c r="P323" s="116">
        <v>2932085</v>
      </c>
      <c r="Q323" s="116">
        <v>2932085</v>
      </c>
      <c r="R323" s="27">
        <f t="shared" si="4"/>
        <v>35185020</v>
      </c>
      <c r="S323" s="265">
        <v>4984545</v>
      </c>
      <c r="T323" s="162">
        <f>R323+R324+R325+S323</f>
        <v>64799085</v>
      </c>
    </row>
    <row r="324" spans="1:20" s="5" customFormat="1" ht="21.75" customHeight="1">
      <c r="A324" s="229"/>
      <c r="B324" s="187"/>
      <c r="C324" s="234"/>
      <c r="D324" s="38">
        <v>112</v>
      </c>
      <c r="E324" s="89" t="s">
        <v>26</v>
      </c>
      <c r="F324">
        <v>2052460</v>
      </c>
      <c r="G324" s="116">
        <v>2052460</v>
      </c>
      <c r="H324" s="116">
        <v>2052460</v>
      </c>
      <c r="I324" s="116">
        <v>2052460</v>
      </c>
      <c r="J324" s="116">
        <v>2052460</v>
      </c>
      <c r="K324" s="116">
        <v>2052460</v>
      </c>
      <c r="L324" s="116">
        <v>2052460</v>
      </c>
      <c r="M324" s="116">
        <v>2052460</v>
      </c>
      <c r="N324" s="116">
        <v>2052460</v>
      </c>
      <c r="O324" s="116">
        <v>2052460</v>
      </c>
      <c r="P324" s="116">
        <v>2052460</v>
      </c>
      <c r="Q324" s="116">
        <v>2052460</v>
      </c>
      <c r="R324" s="27">
        <f t="shared" si="4"/>
        <v>24629520</v>
      </c>
      <c r="S324" s="269"/>
      <c r="T324" s="163"/>
    </row>
    <row r="325" spans="1:20" s="5" customFormat="1" ht="21.75" customHeight="1">
      <c r="A325" s="229"/>
      <c r="B325" s="188"/>
      <c r="C325" s="153"/>
      <c r="D325" s="35">
        <v>113</v>
      </c>
      <c r="E325" s="89" t="s">
        <v>36</v>
      </c>
      <c r="F325" s="44">
        <v>0</v>
      </c>
      <c r="G325" s="33">
        <v>0</v>
      </c>
      <c r="H325" s="33">
        <v>0</v>
      </c>
      <c r="I325" s="33">
        <v>0</v>
      </c>
      <c r="J325" s="33">
        <v>0</v>
      </c>
      <c r="K325" s="33">
        <v>0</v>
      </c>
      <c r="L325" s="33">
        <v>0</v>
      </c>
      <c r="M325" s="33">
        <v>0</v>
      </c>
      <c r="N325" s="35">
        <v>0</v>
      </c>
      <c r="O325" s="35">
        <v>0</v>
      </c>
      <c r="P325" s="44">
        <v>0</v>
      </c>
      <c r="Q325" s="44">
        <v>0</v>
      </c>
      <c r="R325" s="27">
        <f aca="true" t="shared" si="5" ref="R325:R331">F325+G325+H325+I325+J325+K325+L325+M325+N325+O325+P325+Q325</f>
        <v>0</v>
      </c>
      <c r="S325" s="266"/>
      <c r="T325" s="164"/>
    </row>
    <row r="326" spans="1:20" s="5" customFormat="1" ht="21.75" customHeight="1">
      <c r="A326" s="229">
        <v>149</v>
      </c>
      <c r="B326" s="237">
        <v>4552712</v>
      </c>
      <c r="C326" s="152" t="s">
        <v>90</v>
      </c>
      <c r="D326" s="35">
        <v>232</v>
      </c>
      <c r="E326" s="91" t="s">
        <v>25</v>
      </c>
      <c r="F326" s="116">
        <v>2932085</v>
      </c>
      <c r="G326" s="116">
        <v>2932085</v>
      </c>
      <c r="H326" s="116">
        <v>2932085</v>
      </c>
      <c r="I326" s="116">
        <v>2932085</v>
      </c>
      <c r="J326" s="116">
        <v>2932085</v>
      </c>
      <c r="K326" s="116">
        <v>2932085</v>
      </c>
      <c r="L326" s="116">
        <v>2932085</v>
      </c>
      <c r="M326" s="116">
        <v>2932085</v>
      </c>
      <c r="N326" s="116">
        <v>2932085</v>
      </c>
      <c r="O326" s="116">
        <v>2932085</v>
      </c>
      <c r="P326" s="116">
        <v>2932085</v>
      </c>
      <c r="Q326" s="116">
        <v>2932085</v>
      </c>
      <c r="R326" s="27">
        <f t="shared" si="5"/>
        <v>35185020</v>
      </c>
      <c r="S326" s="265">
        <v>4984545</v>
      </c>
      <c r="T326" s="162">
        <f>R326+R327+R328+S326</f>
        <v>65779975</v>
      </c>
    </row>
    <row r="327" spans="1:20" s="5" customFormat="1" ht="21.75" customHeight="1">
      <c r="A327" s="229"/>
      <c r="B327" s="187"/>
      <c r="C327" s="234"/>
      <c r="D327" s="38">
        <v>112</v>
      </c>
      <c r="E327" s="89" t="s">
        <v>26</v>
      </c>
      <c r="F327">
        <v>2052460</v>
      </c>
      <c r="G327" s="116">
        <v>2052460</v>
      </c>
      <c r="H327" s="116">
        <v>2052460</v>
      </c>
      <c r="I327" s="116">
        <v>2052460</v>
      </c>
      <c r="J327" s="116">
        <v>2052460</v>
      </c>
      <c r="K327" s="116">
        <v>2052460</v>
      </c>
      <c r="L327" s="116">
        <v>2052460</v>
      </c>
      <c r="M327" s="116">
        <v>2052460</v>
      </c>
      <c r="N327" s="116">
        <v>2052460</v>
      </c>
      <c r="O327" s="116">
        <v>2052460</v>
      </c>
      <c r="P327" s="116">
        <v>2052460</v>
      </c>
      <c r="Q327" s="116">
        <v>2052460</v>
      </c>
      <c r="R327" s="27">
        <f t="shared" si="5"/>
        <v>24629520</v>
      </c>
      <c r="S327" s="269"/>
      <c r="T327" s="163"/>
    </row>
    <row r="328" spans="1:20" s="5" customFormat="1" ht="21.75" customHeight="1">
      <c r="A328" s="146"/>
      <c r="B328" s="188"/>
      <c r="C328" s="153"/>
      <c r="D328" s="35">
        <v>113</v>
      </c>
      <c r="E328" s="89" t="s">
        <v>36</v>
      </c>
      <c r="F328" s="44">
        <v>0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  <c r="L328" s="33">
        <v>0</v>
      </c>
      <c r="M328" s="33"/>
      <c r="N328" s="35">
        <v>0</v>
      </c>
      <c r="O328" s="35">
        <v>0</v>
      </c>
      <c r="P328" s="44">
        <v>490445</v>
      </c>
      <c r="Q328" s="44">
        <v>490445</v>
      </c>
      <c r="R328" s="27">
        <f t="shared" si="5"/>
        <v>980890</v>
      </c>
      <c r="S328" s="266"/>
      <c r="T328" s="164"/>
    </row>
    <row r="329" spans="1:20" s="5" customFormat="1" ht="21.75" customHeight="1">
      <c r="A329" s="145">
        <v>150</v>
      </c>
      <c r="B329" s="235">
        <v>4261228</v>
      </c>
      <c r="C329" s="152" t="s">
        <v>95</v>
      </c>
      <c r="D329" s="35">
        <v>232</v>
      </c>
      <c r="E329" s="91" t="s">
        <v>25</v>
      </c>
      <c r="F329" s="116">
        <v>2932085</v>
      </c>
      <c r="G329" s="116">
        <v>2932085</v>
      </c>
      <c r="H329" s="116">
        <v>2932085</v>
      </c>
      <c r="I329" s="116">
        <v>2932085</v>
      </c>
      <c r="J329" s="116">
        <v>2932085</v>
      </c>
      <c r="K329" s="116">
        <v>2932085</v>
      </c>
      <c r="L329" s="116">
        <v>2932085</v>
      </c>
      <c r="M329" s="116">
        <v>2932085</v>
      </c>
      <c r="N329" s="116">
        <v>2932085</v>
      </c>
      <c r="O329" s="116">
        <v>2932085</v>
      </c>
      <c r="P329" s="116">
        <v>2932085</v>
      </c>
      <c r="Q329" s="116">
        <v>2932085</v>
      </c>
      <c r="R329" s="27">
        <f t="shared" si="5"/>
        <v>35185020</v>
      </c>
      <c r="S329" s="265">
        <v>4984545</v>
      </c>
      <c r="T329" s="162">
        <f>R329+R330+R331+S329</f>
        <v>65289530</v>
      </c>
    </row>
    <row r="330" spans="1:20" s="5" customFormat="1" ht="21.75" customHeight="1">
      <c r="A330" s="229"/>
      <c r="B330" s="235"/>
      <c r="C330" s="234"/>
      <c r="D330" s="38">
        <v>112</v>
      </c>
      <c r="E330" s="89" t="s">
        <v>26</v>
      </c>
      <c r="F330" s="116">
        <v>2052460</v>
      </c>
      <c r="G330" s="116">
        <v>2052460</v>
      </c>
      <c r="H330" s="116">
        <v>2052460</v>
      </c>
      <c r="I330" s="116">
        <v>2052460</v>
      </c>
      <c r="J330" s="116">
        <v>2052460</v>
      </c>
      <c r="K330" s="116">
        <v>2052460</v>
      </c>
      <c r="L330" s="116">
        <v>2052460</v>
      </c>
      <c r="M330" s="116">
        <v>2052460</v>
      </c>
      <c r="N330" s="116">
        <v>2052460</v>
      </c>
      <c r="O330" s="116">
        <v>2052460</v>
      </c>
      <c r="P330" s="116">
        <v>2052460</v>
      </c>
      <c r="Q330" s="116">
        <v>2052460</v>
      </c>
      <c r="R330" s="27">
        <f t="shared" si="5"/>
        <v>24629520</v>
      </c>
      <c r="S330" s="269"/>
      <c r="T330" s="163"/>
    </row>
    <row r="331" spans="1:20" s="5" customFormat="1" ht="21.75" customHeight="1">
      <c r="A331" s="146"/>
      <c r="B331" s="235"/>
      <c r="C331" s="153"/>
      <c r="D331" s="35">
        <v>113</v>
      </c>
      <c r="E331" s="89" t="s">
        <v>36</v>
      </c>
      <c r="F331" s="90">
        <v>0</v>
      </c>
      <c r="G331" s="33">
        <v>0</v>
      </c>
      <c r="H331" s="33">
        <v>0</v>
      </c>
      <c r="I331" s="33">
        <v>0</v>
      </c>
      <c r="J331" s="33">
        <v>0</v>
      </c>
      <c r="K331" s="33">
        <v>0</v>
      </c>
      <c r="L331" s="33">
        <v>0</v>
      </c>
      <c r="M331" s="33">
        <v>0</v>
      </c>
      <c r="N331" s="35">
        <v>0</v>
      </c>
      <c r="O331" s="35">
        <v>0</v>
      </c>
      <c r="P331" s="44">
        <v>490445</v>
      </c>
      <c r="Q331" s="35">
        <v>0</v>
      </c>
      <c r="R331" s="27">
        <f t="shared" si="5"/>
        <v>490445</v>
      </c>
      <c r="S331" s="266"/>
      <c r="T331" s="164"/>
    </row>
    <row r="332" spans="1:20" s="5" customFormat="1" ht="20.25" customHeight="1">
      <c r="A332" s="102"/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4"/>
      <c r="Q332" s="167"/>
      <c r="R332" s="168"/>
      <c r="S332" s="168"/>
      <c r="T332" s="165">
        <f>T293+T296+T299+T302+T305+T308+T314+T317+T320+T323+T326+T329</f>
        <v>729365038</v>
      </c>
    </row>
    <row r="333" spans="1:20" s="5" customFormat="1" ht="21.75" customHeight="1">
      <c r="A333" s="105"/>
      <c r="B333" s="106"/>
      <c r="C333" s="106"/>
      <c r="D333" s="106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7"/>
      <c r="Q333" s="169"/>
      <c r="R333" s="170"/>
      <c r="S333" s="170"/>
      <c r="T333" s="166"/>
    </row>
    <row r="334" spans="1:21" s="5" customFormat="1" ht="24.75" customHeight="1">
      <c r="A334" s="70"/>
      <c r="B334" s="92"/>
      <c r="C334" s="25"/>
      <c r="D334" s="81"/>
      <c r="E334" s="93"/>
      <c r="F334" s="94"/>
      <c r="G334" s="95"/>
      <c r="H334" s="95"/>
      <c r="I334" s="95"/>
      <c r="J334" s="95"/>
      <c r="K334" s="95" t="s">
        <v>50</v>
      </c>
      <c r="L334" s="95"/>
      <c r="M334" s="95"/>
      <c r="N334" s="25"/>
      <c r="O334" s="25"/>
      <c r="P334" s="25"/>
      <c r="Q334" s="156" t="s">
        <v>106</v>
      </c>
      <c r="R334" s="157"/>
      <c r="S334" s="158"/>
      <c r="T334" s="154">
        <f>T36+T43+T71+T291+T332</f>
        <v>2885697627</v>
      </c>
      <c r="U334" s="96"/>
    </row>
    <row r="335" spans="1:21" s="5" customFormat="1" ht="19.5" customHeight="1">
      <c r="A335" s="236"/>
      <c r="B335" s="92"/>
      <c r="C335" s="25"/>
      <c r="D335" s="81" t="s">
        <v>45</v>
      </c>
      <c r="E335" s="14"/>
      <c r="F335" s="94"/>
      <c r="G335" s="95"/>
      <c r="H335" s="95"/>
      <c r="I335" s="95"/>
      <c r="J335" s="95"/>
      <c r="K335" s="95"/>
      <c r="L335" s="95"/>
      <c r="M335" s="95"/>
      <c r="N335" s="25"/>
      <c r="O335" s="25"/>
      <c r="P335" s="25"/>
      <c r="Q335" s="159"/>
      <c r="R335" s="160"/>
      <c r="S335" s="161"/>
      <c r="T335" s="155"/>
      <c r="U335" s="96"/>
    </row>
    <row r="336" spans="1:21" ht="33.75" customHeight="1">
      <c r="A336" s="236"/>
      <c r="B336" s="71"/>
      <c r="C336" s="72"/>
      <c r="D336" s="78"/>
      <c r="E336" s="72"/>
      <c r="F336" s="74"/>
      <c r="G336" s="75"/>
      <c r="H336" s="75"/>
      <c r="I336" s="75"/>
      <c r="J336" s="75"/>
      <c r="K336" s="75"/>
      <c r="L336" s="75"/>
      <c r="M336" s="75"/>
      <c r="N336" s="76"/>
      <c r="O336" s="76"/>
      <c r="P336" s="76"/>
      <c r="T336" s="24"/>
      <c r="U336" s="42"/>
    </row>
    <row r="337" spans="1:21" ht="33.75" customHeight="1">
      <c r="A337" s="236"/>
      <c r="B337" s="71"/>
      <c r="C337" s="72"/>
      <c r="D337" s="72"/>
      <c r="E337" s="72"/>
      <c r="F337" s="74"/>
      <c r="G337" s="75"/>
      <c r="H337" s="75"/>
      <c r="I337" s="75"/>
      <c r="J337" s="75"/>
      <c r="K337" s="75"/>
      <c r="L337" s="75"/>
      <c r="M337" s="75"/>
      <c r="N337" s="76"/>
      <c r="O337" s="76"/>
      <c r="P337" s="76"/>
      <c r="T337" s="24"/>
      <c r="U337" s="46"/>
    </row>
    <row r="338" spans="1:21" ht="33.75" customHeight="1">
      <c r="A338" s="77"/>
      <c r="B338" s="71"/>
      <c r="C338" s="72"/>
      <c r="D338" s="72"/>
      <c r="E338" s="72"/>
      <c r="F338" s="74"/>
      <c r="G338" s="75"/>
      <c r="H338" s="75"/>
      <c r="I338" s="75"/>
      <c r="J338" s="75"/>
      <c r="K338" s="75"/>
      <c r="L338" s="75"/>
      <c r="M338" s="75"/>
      <c r="N338" s="76"/>
      <c r="O338" s="76"/>
      <c r="P338" s="76"/>
      <c r="T338" s="24"/>
      <c r="U338" s="46"/>
    </row>
    <row r="339" spans="1:20" ht="27" customHeight="1">
      <c r="A339" s="73"/>
      <c r="B339" s="71"/>
      <c r="C339" s="72"/>
      <c r="D339" s="72"/>
      <c r="E339" s="72"/>
      <c r="F339" s="74"/>
      <c r="G339" s="75"/>
      <c r="H339" s="75"/>
      <c r="I339" s="75"/>
      <c r="J339" s="75"/>
      <c r="K339" s="75"/>
      <c r="L339" s="75"/>
      <c r="M339" s="75"/>
      <c r="N339" s="76"/>
      <c r="O339" s="76"/>
      <c r="P339" s="76"/>
      <c r="T339" s="24"/>
    </row>
    <row r="340" spans="1:20" ht="28.5" customHeight="1">
      <c r="A340" s="76"/>
      <c r="B340" s="71"/>
      <c r="C340" s="72"/>
      <c r="D340" s="72"/>
      <c r="E340" s="72"/>
      <c r="F340" s="74"/>
      <c r="G340" s="75"/>
      <c r="H340" s="75"/>
      <c r="I340" s="75"/>
      <c r="J340" s="75"/>
      <c r="K340" s="75"/>
      <c r="L340" s="75"/>
      <c r="M340" s="75"/>
      <c r="N340" s="76"/>
      <c r="O340" s="76"/>
      <c r="P340" s="76"/>
      <c r="T340" s="24"/>
    </row>
    <row r="341" spans="1:20" ht="26.25" customHeight="1">
      <c r="A341" s="76"/>
      <c r="B341" s="71"/>
      <c r="C341" s="72"/>
      <c r="D341" s="72"/>
      <c r="E341" s="72"/>
      <c r="F341" s="74"/>
      <c r="G341" s="75"/>
      <c r="H341" s="75"/>
      <c r="I341" s="75"/>
      <c r="J341" s="75"/>
      <c r="K341" s="75"/>
      <c r="L341" s="75"/>
      <c r="M341" s="75"/>
      <c r="N341" s="76"/>
      <c r="O341" s="76"/>
      <c r="P341" s="76"/>
      <c r="T341" s="24"/>
    </row>
    <row r="342" ht="26.25" customHeight="1">
      <c r="T342" s="24"/>
    </row>
    <row r="343" ht="26.25" customHeight="1">
      <c r="T343" s="24"/>
    </row>
    <row r="344" ht="36" customHeight="1">
      <c r="T344" s="24"/>
    </row>
    <row r="345" ht="36" customHeight="1">
      <c r="T345" s="24"/>
    </row>
    <row r="346" ht="36" customHeight="1">
      <c r="T346" s="24"/>
    </row>
    <row r="347" ht="34.5" customHeight="1"/>
    <row r="348" ht="34.5" customHeight="1"/>
    <row r="349" ht="34.5" customHeight="1"/>
    <row r="350" ht="28.5" customHeight="1"/>
    <row r="351" ht="28.5" customHeight="1"/>
    <row r="352" ht="28.5" customHeight="1"/>
    <row r="353" ht="25.5" customHeight="1"/>
    <row r="354" ht="25.5" customHeight="1"/>
    <row r="355" ht="25.5" customHeight="1"/>
    <row r="356" ht="28.5" customHeight="1"/>
    <row r="357" ht="28.5" customHeight="1"/>
    <row r="358" ht="28.5" customHeight="1"/>
    <row r="359" ht="26.25" customHeight="1"/>
    <row r="360" ht="26.25" customHeight="1"/>
    <row r="361" ht="26.25" customHeight="1"/>
    <row r="362" ht="30" customHeight="1"/>
    <row r="363" ht="30" customHeight="1"/>
    <row r="364" ht="30" customHeight="1"/>
    <row r="365" ht="30.75" customHeight="1"/>
    <row r="366" ht="30.75" customHeight="1"/>
    <row r="367" ht="30.75" customHeight="1"/>
    <row r="368" ht="32.25" customHeight="1"/>
    <row r="369" ht="32.25" customHeight="1"/>
    <row r="370" ht="32.25" customHeight="1"/>
    <row r="371" ht="34.5" customHeight="1"/>
    <row r="372" ht="34.5" customHeight="1"/>
    <row r="373" ht="34.5" customHeight="1"/>
    <row r="374" ht="34.5" customHeight="1"/>
    <row r="375" ht="34.5" customHeight="1"/>
    <row r="376" ht="34.5" customHeight="1"/>
    <row r="377" ht="29.25" customHeight="1"/>
    <row r="378" ht="9.75" customHeight="1"/>
  </sheetData>
  <sheetProtection/>
  <autoFilter ref="A8:T335"/>
  <mergeCells count="754">
    <mergeCell ref="B137:B138"/>
    <mergeCell ref="C137:C138"/>
    <mergeCell ref="S61:S62"/>
    <mergeCell ref="S65:S66"/>
    <mergeCell ref="S265:S266"/>
    <mergeCell ref="S311:S313"/>
    <mergeCell ref="A139:A140"/>
    <mergeCell ref="B139:B140"/>
    <mergeCell ref="C139:C140"/>
    <mergeCell ref="B133:B134"/>
    <mergeCell ref="A133:A134"/>
    <mergeCell ref="C133:C134"/>
    <mergeCell ref="A135:A136"/>
    <mergeCell ref="B135:B136"/>
    <mergeCell ref="C135:C136"/>
    <mergeCell ref="A137:A138"/>
    <mergeCell ref="A129:A130"/>
    <mergeCell ref="A131:A132"/>
    <mergeCell ref="B129:B130"/>
    <mergeCell ref="C129:C130"/>
    <mergeCell ref="B131:B132"/>
    <mergeCell ref="C131:C132"/>
    <mergeCell ref="A125:A126"/>
    <mergeCell ref="B125:B126"/>
    <mergeCell ref="C125:C126"/>
    <mergeCell ref="A127:A128"/>
    <mergeCell ref="B127:B128"/>
    <mergeCell ref="C127:C128"/>
    <mergeCell ref="A121:A122"/>
    <mergeCell ref="B121:B122"/>
    <mergeCell ref="C121:C122"/>
    <mergeCell ref="A123:A124"/>
    <mergeCell ref="B123:B124"/>
    <mergeCell ref="C123:C124"/>
    <mergeCell ref="A99:A100"/>
    <mergeCell ref="A101:A102"/>
    <mergeCell ref="B99:B100"/>
    <mergeCell ref="B101:B102"/>
    <mergeCell ref="C99:C100"/>
    <mergeCell ref="C101:C102"/>
    <mergeCell ref="A95:A96"/>
    <mergeCell ref="B95:B96"/>
    <mergeCell ref="C95:C96"/>
    <mergeCell ref="A97:A98"/>
    <mergeCell ref="B97:B98"/>
    <mergeCell ref="C97:C98"/>
    <mergeCell ref="C89:C90"/>
    <mergeCell ref="A91:A92"/>
    <mergeCell ref="B91:B92"/>
    <mergeCell ref="C91:C92"/>
    <mergeCell ref="A93:A94"/>
    <mergeCell ref="B93:B94"/>
    <mergeCell ref="C93:C94"/>
    <mergeCell ref="C109:C110"/>
    <mergeCell ref="B111:B112"/>
    <mergeCell ref="B113:B114"/>
    <mergeCell ref="C111:C112"/>
    <mergeCell ref="C113:C114"/>
    <mergeCell ref="A87:A88"/>
    <mergeCell ref="B87:B88"/>
    <mergeCell ref="C87:C88"/>
    <mergeCell ref="A89:A90"/>
    <mergeCell ref="B89:B90"/>
    <mergeCell ref="A107:A108"/>
    <mergeCell ref="A115:A116"/>
    <mergeCell ref="B107:B108"/>
    <mergeCell ref="B115:B116"/>
    <mergeCell ref="C107:C108"/>
    <mergeCell ref="C115:C116"/>
    <mergeCell ref="A109:A110"/>
    <mergeCell ref="A111:A112"/>
    <mergeCell ref="A113:A114"/>
    <mergeCell ref="B109:B110"/>
    <mergeCell ref="A103:A104"/>
    <mergeCell ref="B103:B104"/>
    <mergeCell ref="C103:C104"/>
    <mergeCell ref="A105:A106"/>
    <mergeCell ref="B105:B106"/>
    <mergeCell ref="C105:C106"/>
    <mergeCell ref="B119:B120"/>
    <mergeCell ref="C119:C120"/>
    <mergeCell ref="A119:A120"/>
    <mergeCell ref="B117:B118"/>
    <mergeCell ref="A117:A118"/>
    <mergeCell ref="C117:C118"/>
    <mergeCell ref="A75:A76"/>
    <mergeCell ref="B75:B76"/>
    <mergeCell ref="C75:C76"/>
    <mergeCell ref="A24:A26"/>
    <mergeCell ref="B24:B26"/>
    <mergeCell ref="C24:C26"/>
    <mergeCell ref="A61:A62"/>
    <mergeCell ref="B61:B62"/>
    <mergeCell ref="C61:C62"/>
    <mergeCell ref="C81:C82"/>
    <mergeCell ref="A77:A78"/>
    <mergeCell ref="B77:B78"/>
    <mergeCell ref="C77:C78"/>
    <mergeCell ref="A83:A84"/>
    <mergeCell ref="B83:B84"/>
    <mergeCell ref="C83:C84"/>
    <mergeCell ref="B79:B80"/>
    <mergeCell ref="C79:C80"/>
    <mergeCell ref="A79:A80"/>
    <mergeCell ref="S30:S32"/>
    <mergeCell ref="S33:S35"/>
    <mergeCell ref="A85:A86"/>
    <mergeCell ref="B85:B86"/>
    <mergeCell ref="C85:C86"/>
    <mergeCell ref="A73:A74"/>
    <mergeCell ref="B73:B74"/>
    <mergeCell ref="C73:C74"/>
    <mergeCell ref="A81:A82"/>
    <mergeCell ref="B81:B82"/>
    <mergeCell ref="B149:B150"/>
    <mergeCell ref="C149:C150"/>
    <mergeCell ref="A151:A152"/>
    <mergeCell ref="B151:B152"/>
    <mergeCell ref="C151:C152"/>
    <mergeCell ref="A311:A313"/>
    <mergeCell ref="A265:A266"/>
    <mergeCell ref="B265:B266"/>
    <mergeCell ref="C265:C266"/>
    <mergeCell ref="A145:A146"/>
    <mergeCell ref="B145:B146"/>
    <mergeCell ref="C145:C146"/>
    <mergeCell ref="A147:A148"/>
    <mergeCell ref="B147:B148"/>
    <mergeCell ref="A153:A154"/>
    <mergeCell ref="C147:C148"/>
    <mergeCell ref="B153:B154"/>
    <mergeCell ref="C153:C154"/>
    <mergeCell ref="A149:A150"/>
    <mergeCell ref="B165:B166"/>
    <mergeCell ref="C165:C166"/>
    <mergeCell ref="B155:B156"/>
    <mergeCell ref="C155:C156"/>
    <mergeCell ref="A141:A142"/>
    <mergeCell ref="B141:B142"/>
    <mergeCell ref="C141:C142"/>
    <mergeCell ref="A143:A144"/>
    <mergeCell ref="B143:B144"/>
    <mergeCell ref="C143:C144"/>
    <mergeCell ref="A165:A166"/>
    <mergeCell ref="A155:A156"/>
    <mergeCell ref="B311:B313"/>
    <mergeCell ref="C311:C313"/>
    <mergeCell ref="A163:A164"/>
    <mergeCell ref="B163:B164"/>
    <mergeCell ref="C163:C164"/>
    <mergeCell ref="A157:A158"/>
    <mergeCell ref="B157:B158"/>
    <mergeCell ref="C157:C158"/>
    <mergeCell ref="A189:A190"/>
    <mergeCell ref="B175:B176"/>
    <mergeCell ref="C173:C174"/>
    <mergeCell ref="B33:B35"/>
    <mergeCell ref="C33:C35"/>
    <mergeCell ref="A169:A170"/>
    <mergeCell ref="B169:B170"/>
    <mergeCell ref="C169:C170"/>
    <mergeCell ref="A159:A160"/>
    <mergeCell ref="B159:B160"/>
    <mergeCell ref="T323:T325"/>
    <mergeCell ref="T326:T328"/>
    <mergeCell ref="S329:S331"/>
    <mergeCell ref="S15:S17"/>
    <mergeCell ref="S199:S200"/>
    <mergeCell ref="T199:T200"/>
    <mergeCell ref="S314:S316"/>
    <mergeCell ref="T302:T304"/>
    <mergeCell ref="T30:T32"/>
    <mergeCell ref="T33:T35"/>
    <mergeCell ref="T305:T307"/>
    <mergeCell ref="T308:T310"/>
    <mergeCell ref="T314:T316"/>
    <mergeCell ref="T317:T319"/>
    <mergeCell ref="T320:T322"/>
    <mergeCell ref="S305:S307"/>
    <mergeCell ref="S308:S310"/>
    <mergeCell ref="S317:S319"/>
    <mergeCell ref="S320:S322"/>
    <mergeCell ref="T311:T313"/>
    <mergeCell ref="S299:S301"/>
    <mergeCell ref="S302:S304"/>
    <mergeCell ref="S275:S276"/>
    <mergeCell ref="S287:S288"/>
    <mergeCell ref="S289:S290"/>
    <mergeCell ref="S277:S278"/>
    <mergeCell ref="S281:S282"/>
    <mergeCell ref="S283:S284"/>
    <mergeCell ref="S279:S280"/>
    <mergeCell ref="S239:S240"/>
    <mergeCell ref="S241:S242"/>
    <mergeCell ref="S243:S244"/>
    <mergeCell ref="S296:S298"/>
    <mergeCell ref="T73:T74"/>
    <mergeCell ref="T75:T76"/>
    <mergeCell ref="T77:T78"/>
    <mergeCell ref="T79:T80"/>
    <mergeCell ref="T81:T82"/>
    <mergeCell ref="S229:S230"/>
    <mergeCell ref="S249:S250"/>
    <mergeCell ref="S245:S246"/>
    <mergeCell ref="S247:S248"/>
    <mergeCell ref="S267:S268"/>
    <mergeCell ref="S251:S252"/>
    <mergeCell ref="S231:S232"/>
    <mergeCell ref="S233:S234"/>
    <mergeCell ref="S235:S236"/>
    <mergeCell ref="S237:S238"/>
    <mergeCell ref="S223:S224"/>
    <mergeCell ref="S225:S226"/>
    <mergeCell ref="S227:S228"/>
    <mergeCell ref="T83:T84"/>
    <mergeCell ref="T85:T86"/>
    <mergeCell ref="T87:T88"/>
    <mergeCell ref="T89:T90"/>
    <mergeCell ref="T91:T92"/>
    <mergeCell ref="T93:T94"/>
    <mergeCell ref="T95:T96"/>
    <mergeCell ref="T217:T218"/>
    <mergeCell ref="T219:T220"/>
    <mergeCell ref="S221:S222"/>
    <mergeCell ref="T221:T222"/>
    <mergeCell ref="T97:T98"/>
    <mergeCell ref="T99:T100"/>
    <mergeCell ref="T101:T102"/>
    <mergeCell ref="T103:T104"/>
    <mergeCell ref="T105:T106"/>
    <mergeCell ref="T107:T108"/>
    <mergeCell ref="S213:S214"/>
    <mergeCell ref="T213:T214"/>
    <mergeCell ref="T109:T110"/>
    <mergeCell ref="T111:T112"/>
    <mergeCell ref="T113:T114"/>
    <mergeCell ref="T115:T116"/>
    <mergeCell ref="T119:T120"/>
    <mergeCell ref="T121:T122"/>
    <mergeCell ref="T117:T118"/>
    <mergeCell ref="T123:T124"/>
    <mergeCell ref="S211:S212"/>
    <mergeCell ref="T211:T212"/>
    <mergeCell ref="T125:T126"/>
    <mergeCell ref="T127:T128"/>
    <mergeCell ref="T129:T130"/>
    <mergeCell ref="T131:T132"/>
    <mergeCell ref="T133:T134"/>
    <mergeCell ref="T135:T136"/>
    <mergeCell ref="T139:T140"/>
    <mergeCell ref="T141:T142"/>
    <mergeCell ref="T143:T144"/>
    <mergeCell ref="T145:T146"/>
    <mergeCell ref="T147:T148"/>
    <mergeCell ref="S209:S210"/>
    <mergeCell ref="T209:T210"/>
    <mergeCell ref="S207:S208"/>
    <mergeCell ref="T207:T208"/>
    <mergeCell ref="T149:T150"/>
    <mergeCell ref="T151:T152"/>
    <mergeCell ref="T153:T154"/>
    <mergeCell ref="T155:T156"/>
    <mergeCell ref="T157:T158"/>
    <mergeCell ref="T161:T162"/>
    <mergeCell ref="T163:T164"/>
    <mergeCell ref="T159:T160"/>
    <mergeCell ref="T203:T204"/>
    <mergeCell ref="S205:S206"/>
    <mergeCell ref="T205:T206"/>
    <mergeCell ref="T165:T166"/>
    <mergeCell ref="T61:T62"/>
    <mergeCell ref="T65:T66"/>
    <mergeCell ref="T169:T170"/>
    <mergeCell ref="S73:S74"/>
    <mergeCell ref="S75:S76"/>
    <mergeCell ref="T137:T138"/>
    <mergeCell ref="T201:T202"/>
    <mergeCell ref="T183:T184"/>
    <mergeCell ref="T185:T186"/>
    <mergeCell ref="T187:T188"/>
    <mergeCell ref="T195:T196"/>
    <mergeCell ref="T197:T198"/>
    <mergeCell ref="S67:S68"/>
    <mergeCell ref="S69:S70"/>
    <mergeCell ref="S77:S78"/>
    <mergeCell ref="S79:S80"/>
    <mergeCell ref="S71:S72"/>
    <mergeCell ref="S51:S52"/>
    <mergeCell ref="S53:S54"/>
    <mergeCell ref="S9:S10"/>
    <mergeCell ref="S11:S12"/>
    <mergeCell ref="S13:S14"/>
    <mergeCell ref="C201:C202"/>
    <mergeCell ref="S41:S42"/>
    <mergeCell ref="S55:S56"/>
    <mergeCell ref="S57:S58"/>
    <mergeCell ref="S59:S60"/>
    <mergeCell ref="S81:S82"/>
    <mergeCell ref="S83:S84"/>
    <mergeCell ref="C320:C322"/>
    <mergeCell ref="B323:B325"/>
    <mergeCell ref="C323:C325"/>
    <mergeCell ref="A199:A200"/>
    <mergeCell ref="B199:B200"/>
    <mergeCell ref="C199:C200"/>
    <mergeCell ref="C302:C304"/>
    <mergeCell ref="A279:A280"/>
    <mergeCell ref="B279:B280"/>
    <mergeCell ref="C55:C56"/>
    <mergeCell ref="C59:C60"/>
    <mergeCell ref="B171:B172"/>
    <mergeCell ref="B193:B194"/>
    <mergeCell ref="S85:S86"/>
    <mergeCell ref="S87:S88"/>
    <mergeCell ref="S89:S90"/>
    <mergeCell ref="S91:S92"/>
    <mergeCell ref="S93:S94"/>
    <mergeCell ref="S95:S96"/>
    <mergeCell ref="A57:A58"/>
    <mergeCell ref="B69:B70"/>
    <mergeCell ref="B191:B192"/>
    <mergeCell ref="B205:B206"/>
    <mergeCell ref="B189:B190"/>
    <mergeCell ref="B195:B196"/>
    <mergeCell ref="A197:A198"/>
    <mergeCell ref="B161:B162"/>
    <mergeCell ref="A161:A162"/>
    <mergeCell ref="A191:A192"/>
    <mergeCell ref="B293:B295"/>
    <mergeCell ref="C293:C295"/>
    <mergeCell ref="A293:A295"/>
    <mergeCell ref="C281:C282"/>
    <mergeCell ref="A63:A64"/>
    <mergeCell ref="B63:B64"/>
    <mergeCell ref="A215:A216"/>
    <mergeCell ref="C171:C172"/>
    <mergeCell ref="A281:A282"/>
    <mergeCell ref="C279:C280"/>
    <mergeCell ref="A335:A337"/>
    <mergeCell ref="B329:B331"/>
    <mergeCell ref="B305:B307"/>
    <mergeCell ref="B326:B328"/>
    <mergeCell ref="A302:A304"/>
    <mergeCell ref="B317:B319"/>
    <mergeCell ref="B314:B316"/>
    <mergeCell ref="B302:B304"/>
    <mergeCell ref="B308:B310"/>
    <mergeCell ref="A326:A328"/>
    <mergeCell ref="C329:C331"/>
    <mergeCell ref="A329:A331"/>
    <mergeCell ref="C314:C316"/>
    <mergeCell ref="C326:C328"/>
    <mergeCell ref="C317:C319"/>
    <mergeCell ref="B320:B322"/>
    <mergeCell ref="A314:A316"/>
    <mergeCell ref="A317:A319"/>
    <mergeCell ref="A320:A322"/>
    <mergeCell ref="A323:A325"/>
    <mergeCell ref="C296:C298"/>
    <mergeCell ref="C299:C301"/>
    <mergeCell ref="B296:B298"/>
    <mergeCell ref="A296:A298"/>
    <mergeCell ref="A299:A301"/>
    <mergeCell ref="C308:C310"/>
    <mergeCell ref="C305:C307"/>
    <mergeCell ref="A308:A310"/>
    <mergeCell ref="A305:A307"/>
    <mergeCell ref="B299:B301"/>
    <mergeCell ref="T223:T224"/>
    <mergeCell ref="T57:T58"/>
    <mergeCell ref="T67:T68"/>
    <mergeCell ref="T215:T216"/>
    <mergeCell ref="S97:S98"/>
    <mergeCell ref="S99:S100"/>
    <mergeCell ref="S101:S102"/>
    <mergeCell ref="S103:S104"/>
    <mergeCell ref="S105:S106"/>
    <mergeCell ref="S63:S64"/>
    <mergeCell ref="B55:B56"/>
    <mergeCell ref="B213:B214"/>
    <mergeCell ref="A209:A210"/>
    <mergeCell ref="B207:B208"/>
    <mergeCell ref="B57:B58"/>
    <mergeCell ref="B59:B60"/>
    <mergeCell ref="A195:A196"/>
    <mergeCell ref="A205:A206"/>
    <mergeCell ref="A201:A202"/>
    <mergeCell ref="A55:A56"/>
    <mergeCell ref="A207:A208"/>
    <mergeCell ref="S107:S108"/>
    <mergeCell ref="S109:S110"/>
    <mergeCell ref="S111:S112"/>
    <mergeCell ref="S113:S114"/>
    <mergeCell ref="S115:S116"/>
    <mergeCell ref="S201:S202"/>
    <mergeCell ref="S183:S184"/>
    <mergeCell ref="S185:S186"/>
    <mergeCell ref="S187:S188"/>
    <mergeCell ref="S117:S118"/>
    <mergeCell ref="A223:A224"/>
    <mergeCell ref="A69:A70"/>
    <mergeCell ref="B223:B224"/>
    <mergeCell ref="A67:A68"/>
    <mergeCell ref="B67:B68"/>
    <mergeCell ref="C221:C222"/>
    <mergeCell ref="B219:B220"/>
    <mergeCell ref="A217:A218"/>
    <mergeCell ref="B173:B174"/>
    <mergeCell ref="T289:T290"/>
    <mergeCell ref="C289:C290"/>
    <mergeCell ref="A221:A222"/>
    <mergeCell ref="A219:A220"/>
    <mergeCell ref="S119:S120"/>
    <mergeCell ref="S121:S122"/>
    <mergeCell ref="S123:S124"/>
    <mergeCell ref="S125:S126"/>
    <mergeCell ref="S127:S128"/>
    <mergeCell ref="S129:S130"/>
    <mergeCell ref="T253:T254"/>
    <mergeCell ref="S285:S286"/>
    <mergeCell ref="S269:S270"/>
    <mergeCell ref="S271:S272"/>
    <mergeCell ref="S273:S274"/>
    <mergeCell ref="T265:T266"/>
    <mergeCell ref="T279:T280"/>
    <mergeCell ref="A247:A248"/>
    <mergeCell ref="C247:C248"/>
    <mergeCell ref="A237:A238"/>
    <mergeCell ref="A239:A240"/>
    <mergeCell ref="A243:A244"/>
    <mergeCell ref="A241:A242"/>
    <mergeCell ref="A245:A246"/>
    <mergeCell ref="B245:B246"/>
    <mergeCell ref="C9:C10"/>
    <mergeCell ref="C13:C14"/>
    <mergeCell ref="B15:B17"/>
    <mergeCell ref="A13:A14"/>
    <mergeCell ref="C15:C17"/>
    <mergeCell ref="B243:B244"/>
    <mergeCell ref="B197:B198"/>
    <mergeCell ref="B217:B218"/>
    <mergeCell ref="C205:C206"/>
    <mergeCell ref="C207:C208"/>
    <mergeCell ref="S131:S132"/>
    <mergeCell ref="S36:S38"/>
    <mergeCell ref="A1:T5"/>
    <mergeCell ref="C39:C40"/>
    <mergeCell ref="B36:B38"/>
    <mergeCell ref="C36:C38"/>
    <mergeCell ref="A6:P6"/>
    <mergeCell ref="A7:P7"/>
    <mergeCell ref="A11:A12"/>
    <mergeCell ref="B13:B14"/>
    <mergeCell ref="A9:A10"/>
    <mergeCell ref="C27:C29"/>
    <mergeCell ref="A15:A17"/>
    <mergeCell ref="A18:A20"/>
    <mergeCell ref="A27:A29"/>
    <mergeCell ref="B18:B20"/>
    <mergeCell ref="A21:A23"/>
    <mergeCell ref="B11:B12"/>
    <mergeCell ref="C11:C12"/>
    <mergeCell ref="B9:B10"/>
    <mergeCell ref="B45:B46"/>
    <mergeCell ref="A41:A42"/>
    <mergeCell ref="B27:B29"/>
    <mergeCell ref="B41:B42"/>
    <mergeCell ref="T49:T50"/>
    <mergeCell ref="T47:T48"/>
    <mergeCell ref="S47:S48"/>
    <mergeCell ref="A39:A40"/>
    <mergeCell ref="B47:B48"/>
    <mergeCell ref="A49:A50"/>
    <mergeCell ref="T11:T12"/>
    <mergeCell ref="C41:C42"/>
    <mergeCell ref="S18:S20"/>
    <mergeCell ref="S27:S29"/>
    <mergeCell ref="B21:B23"/>
    <mergeCell ref="C21:C23"/>
    <mergeCell ref="S21:S23"/>
    <mergeCell ref="T21:T23"/>
    <mergeCell ref="S24:S26"/>
    <mergeCell ref="T24:T26"/>
    <mergeCell ref="S45:S46"/>
    <mergeCell ref="T18:T20"/>
    <mergeCell ref="C18:C20"/>
    <mergeCell ref="S39:S40"/>
    <mergeCell ref="C45:C46"/>
    <mergeCell ref="T227:T228"/>
    <mergeCell ref="S215:S216"/>
    <mergeCell ref="S217:S218"/>
    <mergeCell ref="S133:S134"/>
    <mergeCell ref="S135:S136"/>
    <mergeCell ref="T179:T180"/>
    <mergeCell ref="T45:T46"/>
    <mergeCell ref="T39:T40"/>
    <mergeCell ref="T41:T42"/>
    <mergeCell ref="T13:T14"/>
    <mergeCell ref="T27:T29"/>
    <mergeCell ref="T15:T17"/>
    <mergeCell ref="T43:T44"/>
    <mergeCell ref="T59:T60"/>
    <mergeCell ref="T63:T64"/>
    <mergeCell ref="T9:T10"/>
    <mergeCell ref="C219:C220"/>
    <mergeCell ref="S219:S220"/>
    <mergeCell ref="T237:T238"/>
    <mergeCell ref="T235:T236"/>
    <mergeCell ref="T233:T234"/>
    <mergeCell ref="T225:T226"/>
    <mergeCell ref="T229:T230"/>
    <mergeCell ref="C217:C218"/>
    <mergeCell ref="C215:C216"/>
    <mergeCell ref="S137:S138"/>
    <mergeCell ref="S139:S140"/>
    <mergeCell ref="S141:S142"/>
    <mergeCell ref="S143:S144"/>
    <mergeCell ref="A249:A250"/>
    <mergeCell ref="A257:A258"/>
    <mergeCell ref="C245:C246"/>
    <mergeCell ref="C231:C232"/>
    <mergeCell ref="C233:C234"/>
    <mergeCell ref="C239:C240"/>
    <mergeCell ref="A273:A274"/>
    <mergeCell ref="B275:B276"/>
    <mergeCell ref="A255:A256"/>
    <mergeCell ref="A289:A290"/>
    <mergeCell ref="B287:B288"/>
    <mergeCell ref="A277:A278"/>
    <mergeCell ref="A259:A260"/>
    <mergeCell ref="A267:A268"/>
    <mergeCell ref="A287:A288"/>
    <mergeCell ref="T267:T268"/>
    <mergeCell ref="T259:T260"/>
    <mergeCell ref="T263:T264"/>
    <mergeCell ref="C253:C254"/>
    <mergeCell ref="S257:S258"/>
    <mergeCell ref="S253:S254"/>
    <mergeCell ref="C263:C264"/>
    <mergeCell ref="C267:C268"/>
    <mergeCell ref="S259:S260"/>
    <mergeCell ref="S263:S264"/>
    <mergeCell ref="T247:T248"/>
    <mergeCell ref="T257:T258"/>
    <mergeCell ref="T273:T274"/>
    <mergeCell ref="C261:C262"/>
    <mergeCell ref="C273:C274"/>
    <mergeCell ref="C269:C270"/>
    <mergeCell ref="S261:S262"/>
    <mergeCell ref="C259:C260"/>
    <mergeCell ref="T249:T250"/>
    <mergeCell ref="T261:T262"/>
    <mergeCell ref="C285:C286"/>
    <mergeCell ref="T285:T286"/>
    <mergeCell ref="T269:T270"/>
    <mergeCell ref="T271:T272"/>
    <mergeCell ref="T275:T276"/>
    <mergeCell ref="C277:C278"/>
    <mergeCell ref="T281:T282"/>
    <mergeCell ref="C271:C272"/>
    <mergeCell ref="C249:C250"/>
    <mergeCell ref="C251:C252"/>
    <mergeCell ref="T241:T242"/>
    <mergeCell ref="T243:T244"/>
    <mergeCell ref="C241:C242"/>
    <mergeCell ref="C257:C258"/>
    <mergeCell ref="C243:C244"/>
    <mergeCell ref="T251:T252"/>
    <mergeCell ref="T245:T246"/>
    <mergeCell ref="C287:C288"/>
    <mergeCell ref="C275:C276"/>
    <mergeCell ref="S255:S256"/>
    <mergeCell ref="T283:T284"/>
    <mergeCell ref="T255:T256"/>
    <mergeCell ref="A269:A270"/>
    <mergeCell ref="B281:B282"/>
    <mergeCell ref="B267:B268"/>
    <mergeCell ref="B259:B260"/>
    <mergeCell ref="C283:C284"/>
    <mergeCell ref="C237:C238"/>
    <mergeCell ref="A229:A230"/>
    <mergeCell ref="A253:A254"/>
    <mergeCell ref="A251:A252"/>
    <mergeCell ref="B255:B256"/>
    <mergeCell ref="B241:B242"/>
    <mergeCell ref="B229:B230"/>
    <mergeCell ref="B235:B236"/>
    <mergeCell ref="B253:B254"/>
    <mergeCell ref="B239:B240"/>
    <mergeCell ref="B261:B262"/>
    <mergeCell ref="B263:B264"/>
    <mergeCell ref="B249:B250"/>
    <mergeCell ref="A261:A262"/>
    <mergeCell ref="B283:B284"/>
    <mergeCell ref="B237:B238"/>
    <mergeCell ref="B247:B248"/>
    <mergeCell ref="B251:B252"/>
    <mergeCell ref="B257:B258"/>
    <mergeCell ref="A271:A272"/>
    <mergeCell ref="S157:S158"/>
    <mergeCell ref="C211:C212"/>
    <mergeCell ref="B221:B222"/>
    <mergeCell ref="B215:B216"/>
    <mergeCell ref="C227:C228"/>
    <mergeCell ref="B227:B228"/>
    <mergeCell ref="C223:C224"/>
    <mergeCell ref="C225:C226"/>
    <mergeCell ref="B225:B226"/>
    <mergeCell ref="C175:C176"/>
    <mergeCell ref="S145:S146"/>
    <mergeCell ref="S147:S148"/>
    <mergeCell ref="S149:S150"/>
    <mergeCell ref="S151:S152"/>
    <mergeCell ref="S153:S154"/>
    <mergeCell ref="S155:S156"/>
    <mergeCell ref="U36:U38"/>
    <mergeCell ref="T69:T70"/>
    <mergeCell ref="C49:C50"/>
    <mergeCell ref="A59:A60"/>
    <mergeCell ref="C57:C58"/>
    <mergeCell ref="C69:C70"/>
    <mergeCell ref="C53:C54"/>
    <mergeCell ref="T36:T38"/>
    <mergeCell ref="T55:T56"/>
    <mergeCell ref="C63:C64"/>
    <mergeCell ref="T291:T292"/>
    <mergeCell ref="B269:B270"/>
    <mergeCell ref="T287:T288"/>
    <mergeCell ref="T277:T278"/>
    <mergeCell ref="B277:B278"/>
    <mergeCell ref="A263:A264"/>
    <mergeCell ref="B271:B272"/>
    <mergeCell ref="A285:A286"/>
    <mergeCell ref="B285:B286"/>
    <mergeCell ref="A275:A276"/>
    <mergeCell ref="T334:T335"/>
    <mergeCell ref="Q334:S335"/>
    <mergeCell ref="T299:T301"/>
    <mergeCell ref="T296:T298"/>
    <mergeCell ref="T329:T331"/>
    <mergeCell ref="T293:T295"/>
    <mergeCell ref="T332:T333"/>
    <mergeCell ref="Q332:S333"/>
    <mergeCell ref="S323:S325"/>
    <mergeCell ref="S293:S295"/>
    <mergeCell ref="S326:S328"/>
    <mergeCell ref="C235:C236"/>
    <mergeCell ref="B233:B234"/>
    <mergeCell ref="A231:A232"/>
    <mergeCell ref="A227:A228"/>
    <mergeCell ref="B289:B290"/>
    <mergeCell ref="C255:C256"/>
    <mergeCell ref="C229:C230"/>
    <mergeCell ref="B273:B274"/>
    <mergeCell ref="A283:A284"/>
    <mergeCell ref="A225:A226"/>
    <mergeCell ref="A235:A236"/>
    <mergeCell ref="B231:B232"/>
    <mergeCell ref="B209:B210"/>
    <mergeCell ref="B211:B212"/>
    <mergeCell ref="A213:A214"/>
    <mergeCell ref="A211:A212"/>
    <mergeCell ref="A233:A234"/>
    <mergeCell ref="S159:S160"/>
    <mergeCell ref="S161:S162"/>
    <mergeCell ref="S163:S164"/>
    <mergeCell ref="S165:S166"/>
    <mergeCell ref="S167:S168"/>
    <mergeCell ref="S169:S170"/>
    <mergeCell ref="S171:S172"/>
    <mergeCell ref="C213:C214"/>
    <mergeCell ref="C209:C210"/>
    <mergeCell ref="C195:C196"/>
    <mergeCell ref="C197:C198"/>
    <mergeCell ref="C189:C190"/>
    <mergeCell ref="C177:C178"/>
    <mergeCell ref="S175:S176"/>
    <mergeCell ref="S177:S178"/>
    <mergeCell ref="S203:S204"/>
    <mergeCell ref="A203:A204"/>
    <mergeCell ref="A181:A182"/>
    <mergeCell ref="B181:B182"/>
    <mergeCell ref="C181:C182"/>
    <mergeCell ref="A183:A184"/>
    <mergeCell ref="B203:B204"/>
    <mergeCell ref="C203:C204"/>
    <mergeCell ref="A193:A194"/>
    <mergeCell ref="C193:C194"/>
    <mergeCell ref="C191:C192"/>
    <mergeCell ref="C187:C188"/>
    <mergeCell ref="B185:B186"/>
    <mergeCell ref="B179:B180"/>
    <mergeCell ref="C179:C180"/>
    <mergeCell ref="C185:C186"/>
    <mergeCell ref="B201:B202"/>
    <mergeCell ref="B183:B184"/>
    <mergeCell ref="C183:C184"/>
    <mergeCell ref="B177:B178"/>
    <mergeCell ref="A171:A172"/>
    <mergeCell ref="A177:A178"/>
    <mergeCell ref="A185:A186"/>
    <mergeCell ref="A187:A188"/>
    <mergeCell ref="A179:A180"/>
    <mergeCell ref="B187:B188"/>
    <mergeCell ref="A173:A174"/>
    <mergeCell ref="A175:A176"/>
    <mergeCell ref="S179:S180"/>
    <mergeCell ref="S181:S182"/>
    <mergeCell ref="T71:T72"/>
    <mergeCell ref="T171:T172"/>
    <mergeCell ref="T173:T174"/>
    <mergeCell ref="T175:T176"/>
    <mergeCell ref="T177:T178"/>
    <mergeCell ref="T167:T168"/>
    <mergeCell ref="T181:T182"/>
    <mergeCell ref="S173:S174"/>
    <mergeCell ref="T193:T194"/>
    <mergeCell ref="T239:T240"/>
    <mergeCell ref="S189:S190"/>
    <mergeCell ref="S191:S192"/>
    <mergeCell ref="S193:S194"/>
    <mergeCell ref="S195:S196"/>
    <mergeCell ref="S197:S198"/>
    <mergeCell ref="T231:T232"/>
    <mergeCell ref="T189:T190"/>
    <mergeCell ref="T191:T192"/>
    <mergeCell ref="T51:T52"/>
    <mergeCell ref="A53:A54"/>
    <mergeCell ref="A51:A52"/>
    <mergeCell ref="B49:B50"/>
    <mergeCell ref="T53:T54"/>
    <mergeCell ref="C47:C48"/>
    <mergeCell ref="B53:B54"/>
    <mergeCell ref="S49:S50"/>
    <mergeCell ref="A65:A66"/>
    <mergeCell ref="B65:B66"/>
    <mergeCell ref="C65:C66"/>
    <mergeCell ref="A167:A168"/>
    <mergeCell ref="B167:B168"/>
    <mergeCell ref="C167:C168"/>
    <mergeCell ref="C67:C68"/>
    <mergeCell ref="A71:C72"/>
    <mergeCell ref="C161:C162"/>
    <mergeCell ref="C159:C160"/>
    <mergeCell ref="A30:A32"/>
    <mergeCell ref="B30:B32"/>
    <mergeCell ref="C30:C32"/>
    <mergeCell ref="A36:A38"/>
    <mergeCell ref="C51:C52"/>
    <mergeCell ref="B51:B52"/>
    <mergeCell ref="A33:A35"/>
    <mergeCell ref="A47:A48"/>
    <mergeCell ref="B39:B40"/>
    <mergeCell ref="A45:A46"/>
  </mergeCells>
  <printOptions horizontalCentered="1"/>
  <pageMargins left="0.25" right="0.25" top="0.75" bottom="0.75" header="0.3" footer="0.3"/>
  <pageSetup fitToHeight="0" horizontalDpi="300" verticalDpi="300" orientation="landscape" paperSize="5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*********</dc:creator>
  <cp:keywords/>
  <dc:description/>
  <cp:lastModifiedBy>san pedro paraguay</cp:lastModifiedBy>
  <cp:lastPrinted>2020-01-22T10:24:05Z</cp:lastPrinted>
  <dcterms:created xsi:type="dcterms:W3CDTF">2003-03-07T14:03:57Z</dcterms:created>
  <dcterms:modified xsi:type="dcterms:W3CDTF">2024-01-19T14:53:44Z</dcterms:modified>
  <cp:category/>
  <cp:version/>
  <cp:contentType/>
  <cp:contentStatus/>
</cp:coreProperties>
</file>