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600" windowHeight="7635" activeTab="0"/>
  </bookViews>
  <sheets>
    <sheet name="ASIGNACIONES 2021" sheetId="1" r:id="rId1"/>
    <sheet name="Hoja1" sheetId="2" r:id="rId2"/>
  </sheets>
  <definedNames>
    <definedName name="_xlnm._FilterDatabase" localSheetId="0" hidden="1">'ASIGNACIONES 2021'!$A$8:$T$329</definedName>
    <definedName name="_xlnm.Print_Titles" localSheetId="0">'ASIGNACIONES 2021'!$1:$8</definedName>
  </definedNames>
  <calcPr fullCalcOnLoad="1"/>
</workbook>
</file>

<file path=xl/sharedStrings.xml><?xml version="1.0" encoding="utf-8"?>
<sst xmlns="http://schemas.openxmlformats.org/spreadsheetml/2006/main" count="490" uniqueCount="178">
  <si>
    <t xml:space="preserve">PLANILLA GENERAL DE PAGOS </t>
  </si>
  <si>
    <t>ORDEN N°</t>
  </si>
  <si>
    <t>C.I.C. N°</t>
  </si>
  <si>
    <t>NOMBRES Y APELLIDOS</t>
  </si>
  <si>
    <t>CONCEPTO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</si>
  <si>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</si>
  <si>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</si>
  <si>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</si>
  <si>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</si>
  <si>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</si>
  <si>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</si>
  <si>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</si>
  <si>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</si>
  <si>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</si>
  <si>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</si>
  <si>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</si>
  <si>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</si>
  <si>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</si>
  <si>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MONTO A DICIEMBRE </t>
  </si>
  <si>
    <t>MONTO TOTAL</t>
  </si>
  <si>
    <t>Sueldos</t>
  </si>
  <si>
    <t>Gasto de Representación</t>
  </si>
  <si>
    <t>Viáticos</t>
  </si>
  <si>
    <t>PERSONAL JORNALERO.</t>
  </si>
  <si>
    <t>CONCEJALES</t>
  </si>
  <si>
    <t>DIETA</t>
  </si>
  <si>
    <t>GASTO DE REPRESENTACION</t>
  </si>
  <si>
    <t xml:space="preserve">BENITO BAEZ </t>
  </si>
  <si>
    <t>Jornal</t>
  </si>
  <si>
    <t xml:space="preserve">WILMA ALDER DE MONGELOS </t>
  </si>
  <si>
    <t>LUCILA MENA CALDERON</t>
  </si>
  <si>
    <t>OSCAR MENA CARDOZO</t>
  </si>
  <si>
    <t xml:space="preserve">TOMASA ROMERO </t>
  </si>
  <si>
    <t>MERCEDES JULIANA QUIÑONEZ</t>
  </si>
  <si>
    <t xml:space="preserve">PASCUAL OCAMPOS </t>
  </si>
  <si>
    <t>TERESITA DEL NIÑO JESUS VERA B.</t>
  </si>
  <si>
    <t>ROSALINO GARCIA I.</t>
  </si>
  <si>
    <t>AMANDA MARIA LIBARDI R.</t>
  </si>
  <si>
    <t>ADOLFO FABIO CHILAVERT</t>
  </si>
  <si>
    <t>BACILISA DURE BARRIOS</t>
  </si>
  <si>
    <t>DERLIS RENE BARRIOS ARZA</t>
  </si>
  <si>
    <t xml:space="preserve">PEDRO UNDIA </t>
  </si>
  <si>
    <t xml:space="preserve">MABEL ESPINOLA RODI </t>
  </si>
  <si>
    <t xml:space="preserve">GUSTAVO ADOLFO ROGRIGUEZ </t>
  </si>
  <si>
    <t>Viaticos</t>
  </si>
  <si>
    <t xml:space="preserve">FRANCISCO BALBINO GONZALEZ PERALTA  </t>
  </si>
  <si>
    <t>MIGDONIO BENITEZ SOSA</t>
  </si>
  <si>
    <t>EDGAR NEGRETE GONZALEZ</t>
  </si>
  <si>
    <t>ESTEBAN VELAZQUEZ BOLAÑOS</t>
  </si>
  <si>
    <t>ROBERTO FARIÑA</t>
  </si>
  <si>
    <t>RODRIGO MARCELO MENA</t>
  </si>
  <si>
    <t>VICTOR HUGO CABALLERO VILLALBA</t>
  </si>
  <si>
    <t>EULOGIO AMARILLA COLMAN</t>
  </si>
  <si>
    <t>EULOGIO BARRIOS ROJAS</t>
  </si>
  <si>
    <t>ROMINA BELEN ALFONZO NUÑEZ</t>
  </si>
  <si>
    <t>DERLIS GUZMAN FLORES MENDOZA</t>
  </si>
  <si>
    <t>CARLOS HERIBERTO MENDOZA RUIZ DIAZ</t>
  </si>
  <si>
    <t>Bonificaciones</t>
  </si>
  <si>
    <t xml:space="preserve">GISSELLE NOHEMI IRALA </t>
  </si>
  <si>
    <t>WILFRIDO RAMON SAIZ BENITEZ</t>
  </si>
  <si>
    <t>VIDAL PALACIOS IBAÑEZ</t>
  </si>
  <si>
    <t xml:space="preserve">       </t>
  </si>
  <si>
    <t xml:space="preserve">DEMESIA RUIZ DIAZ </t>
  </si>
  <si>
    <t xml:space="preserve">VICTORINA LOPEZ  </t>
  </si>
  <si>
    <t>OSCAR DANIEL DUARTE FILARTIGA</t>
  </si>
  <si>
    <t>JUAN RAMON BLANCO GONZALEZ</t>
  </si>
  <si>
    <t>ELVIO NÚÑEZ GAUTO</t>
  </si>
  <si>
    <t xml:space="preserve">    </t>
  </si>
  <si>
    <t>jornal</t>
  </si>
  <si>
    <t>FERMIN ALONZO MARTINEZ</t>
  </si>
  <si>
    <t>JUAN FRANCO GIMENEZ</t>
  </si>
  <si>
    <t xml:space="preserve"> </t>
  </si>
  <si>
    <t>ADRIAN BOGARIN AGÜERO</t>
  </si>
  <si>
    <t>ROLANDO SANTIAGO PARINI NEGRETE</t>
  </si>
  <si>
    <t>JUAN ANTONIO MENDOZA GOMEZ</t>
  </si>
  <si>
    <t>NORA BEATTRIZ CARRERAS AGÜERO</t>
  </si>
  <si>
    <t>LEONCIA RAMIREZ DE BENEGAS</t>
  </si>
  <si>
    <t>GASPAR MARTIN AREVALOS BENITEZ</t>
  </si>
  <si>
    <t>MARCIAL EMILIANO VERA ROMERO</t>
  </si>
  <si>
    <t>CLARA MARIA JARA FERREIRA</t>
  </si>
  <si>
    <t>RUBEN ALDER LEGUIZAMON</t>
  </si>
  <si>
    <t>SILVIO MEZA NUÑEZ</t>
  </si>
  <si>
    <t>FERMIN MORINIGO COLMAN</t>
  </si>
  <si>
    <t>ANTONIO CARDOZO AGÜERO</t>
  </si>
  <si>
    <t>PEDRO JAVIER BRITEZ MENDOZA</t>
  </si>
  <si>
    <t>AMELIO DIAZ VALLEJOS</t>
  </si>
  <si>
    <t>PEDRO ANTONIO GOMEZ GAUTO</t>
  </si>
  <si>
    <t>FELIZ BALBINO GONZALEZ MALDONADO</t>
  </si>
  <si>
    <t>EVER ARNALDO LIBARDI SOSA</t>
  </si>
  <si>
    <t>TOMAS MALDONADO OCAMPOS</t>
  </si>
  <si>
    <t>PEDRO ANTONIO MOREL AREVALOS</t>
  </si>
  <si>
    <t>VIRGILIO DANIEL ENCINA DENIS</t>
  </si>
  <si>
    <t>SARA RAQUEL RUIZ DIAZ OCAMPOS</t>
  </si>
  <si>
    <t>JOSE LIBRADO ACOSTA</t>
  </si>
  <si>
    <t>VIVIANA MABEL RIQUELME MACHADO</t>
  </si>
  <si>
    <t>ADRIAN AMARILLA VERA</t>
  </si>
  <si>
    <t>NELIO SILVERIANO DUARTE VAZQUEZ</t>
  </si>
  <si>
    <t>TEODORO ROBERT</t>
  </si>
  <si>
    <t>VICENTE DARIO BAEZ BENITEZ</t>
  </si>
  <si>
    <t>FATIMA MARIA PEREIRA OCAMPOS</t>
  </si>
  <si>
    <t>MARLENE ELIZABETH RODRIGUEZ ARECO</t>
  </si>
  <si>
    <t>LEANDRO VAZQUEZ PALACIOS</t>
  </si>
  <si>
    <t>LUIS MIGUEL VERA OCAMPOS</t>
  </si>
  <si>
    <t>DERLIS RAMON BERNAL MONJES</t>
  </si>
  <si>
    <t>OSVALDO CARMONA ALMIRON</t>
  </si>
  <si>
    <t>FELIX VALOIS CAÑETE GONZALEZ</t>
  </si>
  <si>
    <t>MARIA CONCEPCION LEGUIZAMON ESTECHE</t>
  </si>
  <si>
    <t>SORAIA NEUHAUS</t>
  </si>
  <si>
    <t>DIEGO ARTURO ESTIGARRIBIA DORIA</t>
  </si>
  <si>
    <t>ALBERTO JAVIER CODAS LIBARDI</t>
  </si>
  <si>
    <t>FULVIO OCAMPOS</t>
  </si>
  <si>
    <t>DIANA ROMINA MONGELOS ALDER</t>
  </si>
  <si>
    <t>CELSO ANTONIO ESPINOLA GIMENEZ</t>
  </si>
  <si>
    <t>JOEL RAMON CUBILLA SANABRIA</t>
  </si>
  <si>
    <t>RAMON RUIZ DIAZ VEGA</t>
  </si>
  <si>
    <t>SERGIO DIOSNEL GONZALEZ CORVALAN</t>
  </si>
  <si>
    <t>JUAN ERIKO INSAURRALDE MORENO</t>
  </si>
  <si>
    <t>MARIELA MARTINEZ CANO</t>
  </si>
  <si>
    <t>MARIO ORTIZ DIAZ</t>
  </si>
  <si>
    <t>RODRIGO ALEJANDRO OCAMPOS DUNJO</t>
  </si>
  <si>
    <t xml:space="preserve">NELSON GAMARRA TRINIDAD </t>
  </si>
  <si>
    <t>DIONICIO DAVID BENITEZ CACERES</t>
  </si>
  <si>
    <t>NILDA ROSANA RIVERO</t>
  </si>
  <si>
    <t>TATIANA BEATRIZ ACOSTA TORRES</t>
  </si>
  <si>
    <t>ANGEL LOPEZ VILLAMAYOR</t>
  </si>
  <si>
    <t>JOSIA ELIEL SOSA PEREZ</t>
  </si>
  <si>
    <t>NELLY CAROLINA ORTIGOZA MACHADO</t>
  </si>
  <si>
    <t>HUGO ALEJANDRO MENA</t>
  </si>
  <si>
    <t>RUTH DAMARIS CRISTALDO ACOSTA</t>
  </si>
  <si>
    <t>LIZ MARLENE AQUINO BENEGAS</t>
  </si>
  <si>
    <t>NORMA ELIZABETH CARMONA BENITEZ</t>
  </si>
  <si>
    <t>LIZ MARLENE BENITEZ MENDOZA</t>
  </si>
  <si>
    <t>PANFILO GONZALEZ VAZQUEZ</t>
  </si>
  <si>
    <t>FRANCISCO MIGUEL GONZALEZ CHILAVERT</t>
  </si>
  <si>
    <t>GUIDO ALEJANDRO ARECO SAUCEDO</t>
  </si>
  <si>
    <t>DIEGO ANTONIO SILGUERO ACOSTA</t>
  </si>
  <si>
    <t xml:space="preserve">TOTAL GENERAL 2021                                         </t>
  </si>
  <si>
    <t>CORRESPONDIENTE AL EJERCICIO FISCAL 2021</t>
  </si>
  <si>
    <t>ANTOLIANO OCAMPOS IBARRA</t>
  </si>
  <si>
    <t>ENRIQUE FABIAN CANO GARCETE</t>
  </si>
  <si>
    <t>FRANCISCO SOLANO LOPEZ VILLAMAYOR</t>
  </si>
  <si>
    <t>GUSTAVO DAVID MENA BENITEZ</t>
  </si>
  <si>
    <t>FLORENCIA CECILIA ESPINOZA NUÑEZ</t>
  </si>
  <si>
    <t>YADIRA ZULEICA VERA FRANCO</t>
  </si>
  <si>
    <t>JOSE FELIZ ACOSTA CASTRO</t>
  </si>
  <si>
    <t>WILFRIDO MENDIETA BAEZ</t>
  </si>
  <si>
    <t>ROSSANA RAQUEL LARROSA</t>
  </si>
  <si>
    <t>MARIA MERCEDES MARTINEZ MARTINEZ</t>
  </si>
  <si>
    <t>DANAIDES ABREU ALFONSO</t>
  </si>
  <si>
    <t>JORGE IVAN DAVALOS ZARATE</t>
  </si>
  <si>
    <t>EDITH FERNANDO GAYOSO RIELLA</t>
  </si>
  <si>
    <t>ROSA CECILIA LOPEZ CUBILLA</t>
  </si>
  <si>
    <t>JUAN CARLOS SCHUWEIGHART</t>
  </si>
  <si>
    <t>ELVA CELINA BAEZ  GONZALEZ</t>
  </si>
  <si>
    <t>LOURDES LEANI LOPEZ ROSSO</t>
  </si>
  <si>
    <t>CAMILA LUJAN BENITEZ RIQUELME</t>
  </si>
  <si>
    <t>ANASTACIA MARIA MERCEDES SANABRIA ROJAS</t>
  </si>
  <si>
    <t>LIZA MARICEL MEDINA NOGUERA</t>
  </si>
  <si>
    <t>RODRIGO JOSE OCAMPOS</t>
  </si>
  <si>
    <t>SULLY ROSSANA SANABRIA DE RODRIGUEZ</t>
  </si>
  <si>
    <t>CARMEN NATALIA DE LOS ANGELES DUARTE JARA</t>
  </si>
  <si>
    <t>OSCAR ARIEL SILVA RODAS</t>
  </si>
  <si>
    <t>MAYRA PAOLA VALIENTE JRA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</si>
  <si>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</si>
  <si>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JOSE AGUSTIN MENDOZA VILLALBA</t>
  </si>
  <si>
    <t>LOURDES PARECIDA CARDOZO DE VERA</t>
  </si>
  <si>
    <t>RODRIGO BENJAMIN MOLINAS</t>
  </si>
  <si>
    <t>LIZ ARACELIS RODI SAMUDIO</t>
  </si>
  <si>
    <t>VICENTE FULGENCIO PEÑA VERA</t>
  </si>
  <si>
    <t>ROBERTO VELAZQUEZ FIGUEROA</t>
  </si>
  <si>
    <t>SILVIO RAMON IRALA MARTINEZ</t>
  </si>
  <si>
    <t>EVER ARNALDO VERA BENITEZ</t>
  </si>
  <si>
    <t>URSULINA GARCIA MARTINEZ</t>
  </si>
  <si>
    <t>AGUINALDO 2021</t>
  </si>
  <si>
    <t>ADAN CANTERO DIAZ</t>
  </si>
  <si>
    <t>EDSON SATURNINO ESPINOLA ARECO</t>
  </si>
  <si>
    <t>JOSE LUIS BARUJA LEGAL</t>
  </si>
  <si>
    <t>DIEGO AGÜERO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</si>
</sst>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₲&quot;\ #,##0_);\(&quot;₲&quot;\ #,##0\)"/>
    <numFmt numFmtId="173" formatCode="&quot;₲&quot;\ #,##0_);[Red]\(&quot;₲&quot;\ #,##0\)"/>
    <numFmt numFmtId="174" formatCode="&quot;₲&quot;\ #,##0.00_);\(&quot;₲&quot;\ #,##0.00\)"/>
    <numFmt numFmtId="175" formatCode="&quot;₲&quot;\ #,##0.00_);[Red]\(&quot;₲&quot;\ #,##0.00\)"/>
    <numFmt numFmtId="176" formatCode="_(&quot;₲&quot;\ * #,##0_);_(&quot;₲&quot;\ * \(#,##0\);_(&quot;₲&quot;\ * &quot;-&quot;_);_(@_)"/>
    <numFmt numFmtId="177" formatCode="_(* #,##0_);_(* \(#,##0\);_(* &quot;-&quot;_);_(@_)"/>
    <numFmt numFmtId="178" formatCode="_(&quot;₲&quot;\ * #,##0.00_);_(&quot;₲&quot;\ * \(#,##0.00\);_(&quot;₲&quot;\ * &quot;-&quot;??_);_(@_)"/>
    <numFmt numFmtId="179" formatCode="_(* #,##0.00_);_(* \(#,##0.00\);_(* &quot;-&quot;??_);_(@_)"/>
    <numFmt numFmtId="180" formatCode="&quot;Gs&quot;\ #,##0_);\(&quot;Gs&quot;\ #,##0\)"/>
    <numFmt numFmtId="181" formatCode="&quot;Gs&quot;\ #,##0_);[Red]\(&quot;Gs&quot;\ #,##0\)"/>
    <numFmt numFmtId="182" formatCode="&quot;Gs&quot;\ #,##0.00_);\(&quot;Gs&quot;\ #,##0.00\)"/>
    <numFmt numFmtId="183" formatCode="&quot;Gs&quot;\ #,##0.00_);[Red]\(&quot;Gs&quot;\ #,##0.00\)"/>
    <numFmt numFmtId="184" formatCode="_(&quot;Gs&quot;\ * #,##0_);_(&quot;Gs&quot;\ * \(#,##0\);_(&quot;Gs&quot;\ * &quot;-&quot;_);_(@_)"/>
    <numFmt numFmtId="185" formatCode="_(&quot;Gs&quot;\ * #,##0.00_);_(&quot;Gs&quot;\ * \(#,##0.00\);_(&quot;Gs&quot;\ 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_-* #,##0_-;\-* #,##0_-;_-* &quot;-&quot;_-;_-@_-"/>
    <numFmt numFmtId="193" formatCode="_-* #,##0.00_-;\-* #,##0.00_-;_-* &quot;-&quot;??_-;_-@_-"/>
    <numFmt numFmtId="194" formatCode="#,##0;[Red]#,##0"/>
    <numFmt numFmtId="195" formatCode="_-[$€]* #,##0.00_-;\-[$€]* #,##0.00_-;_-[$€]* &quot;-&quot;??_-;_-@_-"/>
    <numFmt numFmtId="196" formatCode="_-* #,##0_-;\-* #,##0_-;_-* &quot;-&quot;??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[$-3C0A]dddd\,\ dd&quot; de &quot;mmmm&quot; de &quot;yyyy"/>
    <numFmt numFmtId="202" formatCode="[$-3C0A]hh:mm:ss\ AM/PM"/>
    <numFmt numFmtId="203" formatCode="_-* #,##0.0_-;\-* #,##0.0_-;_-* &quot;-&quot;??_-;_-@_-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  <numFmt numFmtId="210" formatCode="_-* #,##0.000000000_-;\-* #,##0.000000000_-;_-* &quot;-&quot;??_-;_-@_-"/>
    <numFmt numFmtId="211" formatCode="_-* #,##0.0000000000_-;\-* #,##0.0000000000_-;_-* &quot;-&quot;??_-;_-@_-"/>
    <numFmt numFmtId="212" formatCode="_-* #,##0.00000000000_-;\-* #,##0.00000000000_-;_-* &quot;-&quot;??_-;_-@_-"/>
    <numFmt numFmtId="213" formatCode="_-* #,##0.000000000000_-;\-* #,##0.000000000000_-;_-* &quot;-&quot;??_-;_-@_-"/>
    <numFmt numFmtId="214" formatCode="_-* #,##0.0000000000000_-;\-* #,##0.0000000000000_-;_-* &quot;-&quot;??_-;_-@_-"/>
    <numFmt numFmtId="215" formatCode="_-* #,##0.00000000000000_-;\-* #,##0.00000000000000_-;_-* &quot;-&quot;??_-;_-@_-"/>
    <numFmt numFmtId="216" formatCode="_-* #,##0.000000000000000_-;\-* #,##0.000000000000000_-;_-* &quot;-&quot;??_-;_-@_-"/>
    <numFmt numFmtId="217" formatCode="_-* #,##0.0000000000000000_-;\-* #,##0.0000000000000000_-;_-* &quot;-&quot;??_-;_-@_-"/>
    <numFmt numFmtId="218" formatCode="_-* #,##0.00000000000000000_-;\-* #,##0.00000000000000000_-;_-* &quot;-&quot;??_-;_-@_-"/>
    <numFmt numFmtId="219" formatCode="_-* #,##0.000000000000000000_-;\-* #,##0.000000000000000000_-;_-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6"/>
      <color indexed="2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5" tint="-0.24997000396251678"/>
      <name val="Arial"/>
      <family val="2"/>
    </font>
    <font>
      <sz val="11"/>
      <color theme="5" tint="-0.24997000396251678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5" tint="0.399980008602142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9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94" fontId="2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3" fontId="5" fillId="35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center"/>
    </xf>
    <xf numFmtId="196" fontId="2" fillId="35" borderId="10" xfId="49" applyNumberFormat="1" applyFont="1" applyFill="1" applyBorder="1" applyAlignment="1">
      <alignment/>
    </xf>
    <xf numFmtId="194" fontId="4" fillId="36" borderId="11" xfId="0" applyNumberFormat="1" applyFont="1" applyFill="1" applyBorder="1" applyAlignment="1">
      <alignment vertical="center" wrapText="1"/>
    </xf>
    <xf numFmtId="194" fontId="4" fillId="36" borderId="12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56" fillId="35" borderId="0" xfId="0" applyFont="1" applyFill="1" applyAlignment="1">
      <alignment/>
    </xf>
    <xf numFmtId="196" fontId="2" fillId="0" borderId="0" xfId="0" applyNumberFormat="1" applyFont="1" applyAlignment="1">
      <alignment/>
    </xf>
    <xf numFmtId="196" fontId="4" fillId="34" borderId="10" xfId="49" applyNumberFormat="1" applyFont="1" applyFill="1" applyBorder="1" applyAlignment="1">
      <alignment horizontal="center" vertical="center" wrapText="1"/>
    </xf>
    <xf numFmtId="196" fontId="4" fillId="36" borderId="11" xfId="49" applyNumberFormat="1" applyFont="1" applyFill="1" applyBorder="1" applyAlignment="1">
      <alignment vertical="center" wrapText="1"/>
    </xf>
    <xf numFmtId="196" fontId="4" fillId="36" borderId="12" xfId="49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96" fontId="4" fillId="0" borderId="10" xfId="49" applyNumberFormat="1" applyFont="1" applyBorder="1" applyAlignment="1">
      <alignment horizontal="right"/>
    </xf>
    <xf numFmtId="0" fontId="10" fillId="0" borderId="0" xfId="0" applyFont="1" applyAlignment="1">
      <alignment/>
    </xf>
    <xf numFmtId="196" fontId="2" fillId="0" borderId="0" xfId="0" applyNumberFormat="1" applyFont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196" fontId="10" fillId="0" borderId="0" xfId="49" applyNumberFormat="1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6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11" xfId="0" applyFont="1" applyFill="1" applyBorder="1" applyAlignment="1">
      <alignment/>
    </xf>
    <xf numFmtId="194" fontId="0" fillId="0" borderId="0" xfId="0" applyNumberFormat="1" applyAlignment="1">
      <alignment/>
    </xf>
    <xf numFmtId="196" fontId="2" fillId="35" borderId="10" xfId="49" applyNumberFormat="1" applyFont="1" applyFill="1" applyBorder="1" applyAlignment="1">
      <alignment horizontal="right"/>
    </xf>
    <xf numFmtId="3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196" fontId="2" fillId="36" borderId="18" xfId="49" applyNumberFormat="1" applyFont="1" applyFill="1" applyBorder="1" applyAlignment="1">
      <alignment/>
    </xf>
    <xf numFmtId="196" fontId="2" fillId="36" borderId="13" xfId="49" applyNumberFormat="1" applyFont="1" applyFill="1" applyBorder="1" applyAlignment="1">
      <alignment/>
    </xf>
    <xf numFmtId="196" fontId="2" fillId="36" borderId="16" xfId="49" applyNumberFormat="1" applyFont="1" applyFill="1" applyBorder="1" applyAlignment="1">
      <alignment/>
    </xf>
    <xf numFmtId="196" fontId="2" fillId="36" borderId="17" xfId="49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96" fontId="2" fillId="35" borderId="11" xfId="49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94" fontId="2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right" vertical="center" wrapText="1"/>
    </xf>
    <xf numFmtId="196" fontId="2" fillId="35" borderId="19" xfId="49" applyNumberFormat="1" applyFont="1" applyFill="1" applyBorder="1" applyAlignment="1">
      <alignment/>
    </xf>
    <xf numFmtId="0" fontId="8" fillId="36" borderId="20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196" fontId="57" fillId="36" borderId="0" xfId="49" applyNumberFormat="1" applyFont="1" applyFill="1" applyBorder="1" applyAlignment="1">
      <alignment horizontal="center"/>
    </xf>
    <xf numFmtId="196" fontId="58" fillId="36" borderId="0" xfId="49" applyNumberFormat="1" applyFont="1" applyFill="1" applyBorder="1" applyAlignment="1">
      <alignment/>
    </xf>
    <xf numFmtId="196" fontId="2" fillId="36" borderId="0" xfId="49" applyNumberFormat="1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196" fontId="2" fillId="37" borderId="10" xfId="49" applyNumberFormat="1" applyFont="1" applyFill="1" applyBorder="1" applyAlignment="1">
      <alignment horizontal="right"/>
    </xf>
    <xf numFmtId="194" fontId="4" fillId="0" borderId="0" xfId="0" applyNumberFormat="1" applyFont="1" applyFill="1" applyBorder="1" applyAlignment="1">
      <alignment/>
    </xf>
    <xf numFmtId="196" fontId="10" fillId="0" borderId="0" xfId="49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94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8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194" fontId="59" fillId="0" borderId="10" xfId="0" applyNumberFormat="1" applyFont="1" applyBorder="1" applyAlignment="1">
      <alignment horizontal="right" vertical="center" wrapText="1"/>
    </xf>
    <xf numFmtId="194" fontId="4" fillId="37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5" borderId="12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96" fontId="2" fillId="35" borderId="12" xfId="49" applyNumberFormat="1" applyFont="1" applyFill="1" applyBorder="1" applyAlignment="1">
      <alignment/>
    </xf>
    <xf numFmtId="196" fontId="56" fillId="35" borderId="12" xfId="49" applyNumberFormat="1" applyFont="1" applyFill="1" applyBorder="1" applyAlignment="1">
      <alignment horizontal="right"/>
    </xf>
    <xf numFmtId="196" fontId="2" fillId="35" borderId="12" xfId="49" applyNumberFormat="1" applyFont="1" applyFill="1" applyBorder="1" applyAlignment="1">
      <alignment horizontal="right"/>
    </xf>
    <xf numFmtId="3" fontId="2" fillId="35" borderId="11" xfId="0" applyNumberFormat="1" applyFont="1" applyFill="1" applyBorder="1" applyAlignment="1">
      <alignment horizontal="right"/>
    </xf>
    <xf numFmtId="3" fontId="2" fillId="35" borderId="12" xfId="0" applyNumberFormat="1" applyFont="1" applyFill="1" applyBorder="1" applyAlignment="1">
      <alignment horizontal="right"/>
    </xf>
    <xf numFmtId="3" fontId="56" fillId="35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196" fontId="4" fillId="0" borderId="0" xfId="49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94" fontId="4" fillId="35" borderId="0" xfId="0" applyNumberFormat="1" applyFont="1" applyFill="1" applyBorder="1" applyAlignment="1">
      <alignment/>
    </xf>
    <xf numFmtId="0" fontId="60" fillId="36" borderId="20" xfId="0" applyFont="1" applyFill="1" applyBorder="1" applyAlignment="1">
      <alignment/>
    </xf>
    <xf numFmtId="0" fontId="60" fillId="36" borderId="18" xfId="0" applyFont="1" applyFill="1" applyBorder="1" applyAlignment="1">
      <alignment/>
    </xf>
    <xf numFmtId="0" fontId="60" fillId="36" borderId="19" xfId="0" applyFont="1" applyFill="1" applyBorder="1" applyAlignment="1">
      <alignment/>
    </xf>
    <xf numFmtId="0" fontId="60" fillId="36" borderId="16" xfId="0" applyFont="1" applyFill="1" applyBorder="1" applyAlignment="1">
      <alignment/>
    </xf>
    <xf numFmtId="194" fontId="2" fillId="0" borderId="10" xfId="0" applyNumberFormat="1" applyFont="1" applyBorder="1" applyAlignment="1">
      <alignment horizontal="left" vertical="center" wrapText="1"/>
    </xf>
    <xf numFmtId="194" fontId="4" fillId="0" borderId="20" xfId="0" applyNumberFormat="1" applyFont="1" applyFill="1" applyBorder="1" applyAlignment="1">
      <alignment/>
    </xf>
    <xf numFmtId="194" fontId="4" fillId="0" borderId="18" xfId="0" applyNumberFormat="1" applyFont="1" applyFill="1" applyBorder="1" applyAlignment="1">
      <alignment/>
    </xf>
    <xf numFmtId="194" fontId="4" fillId="0" borderId="13" xfId="0" applyNumberFormat="1" applyFont="1" applyFill="1" applyBorder="1" applyAlignment="1">
      <alignment/>
    </xf>
    <xf numFmtId="194" fontId="4" fillId="0" borderId="19" xfId="0" applyNumberFormat="1" applyFont="1" applyFill="1" applyBorder="1" applyAlignment="1">
      <alignment/>
    </xf>
    <xf numFmtId="194" fontId="4" fillId="0" borderId="16" xfId="0" applyNumberFormat="1" applyFont="1" applyFill="1" applyBorder="1" applyAlignment="1">
      <alignment/>
    </xf>
    <xf numFmtId="194" fontId="4" fillId="0" borderId="17" xfId="0" applyNumberFormat="1" applyFont="1" applyFill="1" applyBorder="1" applyAlignment="1">
      <alignment/>
    </xf>
    <xf numFmtId="3" fontId="4" fillId="38" borderId="12" xfId="49" applyNumberFormat="1" applyFont="1" applyFill="1" applyBorder="1" applyAlignment="1">
      <alignment horizontal="center" vertical="center"/>
    </xf>
    <xf numFmtId="3" fontId="4" fillId="38" borderId="10" xfId="49" applyNumberFormat="1" applyFont="1" applyFill="1" applyBorder="1" applyAlignment="1">
      <alignment horizontal="center" vertical="center"/>
    </xf>
    <xf numFmtId="3" fontId="4" fillId="38" borderId="18" xfId="49" applyNumberFormat="1" applyFont="1" applyFill="1" applyBorder="1" applyAlignment="1">
      <alignment horizontal="center" vertical="center"/>
    </xf>
    <xf numFmtId="3" fontId="4" fillId="38" borderId="16" xfId="49" applyNumberFormat="1" applyFont="1" applyFill="1" applyBorder="1" applyAlignment="1">
      <alignment horizontal="center" vertical="center"/>
    </xf>
    <xf numFmtId="3" fontId="60" fillId="36" borderId="18" xfId="0" applyNumberFormat="1" applyFont="1" applyFill="1" applyBorder="1" applyAlignment="1">
      <alignment horizontal="center" vertical="center"/>
    </xf>
    <xf numFmtId="3" fontId="60" fillId="36" borderId="16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194" fontId="2" fillId="0" borderId="0" xfId="0" applyNumberFormat="1" applyFont="1" applyBorder="1" applyAlignment="1">
      <alignment/>
    </xf>
    <xf numFmtId="0" fontId="56" fillId="35" borderId="0" xfId="0" applyFont="1" applyFill="1" applyBorder="1" applyAlignment="1">
      <alignment/>
    </xf>
    <xf numFmtId="3" fontId="56" fillId="35" borderId="0" xfId="0" applyNumberFormat="1" applyFont="1" applyFill="1" applyBorder="1" applyAlignment="1">
      <alignment/>
    </xf>
    <xf numFmtId="3" fontId="2" fillId="38" borderId="22" xfId="49" applyNumberFormat="1" applyFont="1" applyFill="1" applyBorder="1" applyAlignment="1">
      <alignment horizontal="center" vertical="center"/>
    </xf>
    <xf numFmtId="3" fontId="2" fillId="38" borderId="20" xfId="0" applyNumberFormat="1" applyFont="1" applyFill="1" applyBorder="1" applyAlignment="1">
      <alignment horizontal="center" vertical="center"/>
    </xf>
    <xf numFmtId="196" fontId="4" fillId="39" borderId="10" xfId="0" applyNumberFormat="1" applyFont="1" applyFill="1" applyBorder="1" applyAlignment="1">
      <alignment horizontal="center"/>
    </xf>
    <xf numFmtId="194" fontId="4" fillId="39" borderId="10" xfId="50" applyNumberFormat="1" applyFont="1" applyFill="1" applyBorder="1" applyAlignment="1">
      <alignment vertical="center" wrapText="1"/>
    </xf>
    <xf numFmtId="194" fontId="4" fillId="37" borderId="11" xfId="50" applyNumberFormat="1" applyFont="1" applyFill="1" applyBorder="1" applyAlignment="1">
      <alignment horizontal="right" vertical="center" wrapText="1"/>
    </xf>
    <xf numFmtId="194" fontId="4" fillId="37" borderId="12" xfId="50" applyNumberFormat="1" applyFont="1" applyFill="1" applyBorder="1" applyAlignment="1">
      <alignment horizontal="right" vertical="center" wrapText="1"/>
    </xf>
    <xf numFmtId="194" fontId="4" fillId="35" borderId="11" xfId="0" applyNumberFormat="1" applyFont="1" applyFill="1" applyBorder="1" applyAlignment="1">
      <alignment horizontal="left" vertical="center" wrapText="1"/>
    </xf>
    <xf numFmtId="194" fontId="4" fillId="35" borderId="12" xfId="0" applyNumberFormat="1" applyFont="1" applyFill="1" applyBorder="1" applyAlignment="1">
      <alignment horizontal="left" vertical="center" wrapText="1"/>
    </xf>
    <xf numFmtId="194" fontId="4" fillId="35" borderId="11" xfId="0" applyNumberFormat="1" applyFont="1" applyFill="1" applyBorder="1" applyAlignment="1">
      <alignment horizontal="center" vertical="center" wrapText="1"/>
    </xf>
    <xf numFmtId="194" fontId="4" fillId="35" borderId="12" xfId="0" applyNumberFormat="1" applyFont="1" applyFill="1" applyBorder="1" applyAlignment="1">
      <alignment horizontal="center" vertical="center" wrapText="1"/>
    </xf>
    <xf numFmtId="196" fontId="4" fillId="39" borderId="11" xfId="0" applyNumberFormat="1" applyFont="1" applyFill="1" applyBorder="1" applyAlignment="1">
      <alignment horizontal="center"/>
    </xf>
    <xf numFmtId="0" fontId="4" fillId="39" borderId="23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3" fontId="2" fillId="38" borderId="11" xfId="0" applyNumberFormat="1" applyFont="1" applyFill="1" applyBorder="1" applyAlignment="1">
      <alignment horizontal="center" vertical="center"/>
    </xf>
    <xf numFmtId="3" fontId="2" fillId="38" borderId="23" xfId="0" applyNumberFormat="1" applyFont="1" applyFill="1" applyBorder="1" applyAlignment="1">
      <alignment horizontal="center" vertical="center"/>
    </xf>
    <xf numFmtId="3" fontId="2" fillId="38" borderId="12" xfId="0" applyNumberFormat="1" applyFont="1" applyFill="1" applyBorder="1" applyAlignment="1">
      <alignment horizontal="center" vertical="center"/>
    </xf>
    <xf numFmtId="3" fontId="2" fillId="38" borderId="10" xfId="49" applyNumberFormat="1" applyFont="1" applyFill="1" applyBorder="1" applyAlignment="1">
      <alignment horizontal="center" vertical="center"/>
    </xf>
    <xf numFmtId="3" fontId="2" fillId="38" borderId="11" xfId="49" applyNumberFormat="1" applyFont="1" applyFill="1" applyBorder="1" applyAlignment="1">
      <alignment horizontal="center" vertical="center"/>
    </xf>
    <xf numFmtId="3" fontId="2" fillId="38" borderId="23" xfId="49" applyNumberFormat="1" applyFont="1" applyFill="1" applyBorder="1" applyAlignment="1">
      <alignment horizontal="center" vertical="center"/>
    </xf>
    <xf numFmtId="3" fontId="2" fillId="38" borderId="12" xfId="49" applyNumberFormat="1" applyFont="1" applyFill="1" applyBorder="1" applyAlignment="1">
      <alignment horizontal="center" vertical="center"/>
    </xf>
    <xf numFmtId="194" fontId="4" fillId="39" borderId="11" xfId="50" applyNumberFormat="1" applyFont="1" applyFill="1" applyBorder="1" applyAlignment="1">
      <alignment horizontal="right" vertical="center" wrapText="1"/>
    </xf>
    <xf numFmtId="194" fontId="4" fillId="39" borderId="23" xfId="50" applyNumberFormat="1" applyFont="1" applyFill="1" applyBorder="1" applyAlignment="1">
      <alignment horizontal="right" vertical="center" wrapText="1"/>
    </xf>
    <xf numFmtId="194" fontId="4" fillId="39" borderId="12" xfId="50" applyNumberFormat="1" applyFont="1" applyFill="1" applyBorder="1" applyAlignment="1">
      <alignment horizontal="right" vertical="center" wrapText="1"/>
    </xf>
    <xf numFmtId="3" fontId="2" fillId="38" borderId="20" xfId="0" applyNumberFormat="1" applyFont="1" applyFill="1" applyBorder="1" applyAlignment="1">
      <alignment horizontal="center" vertical="center"/>
    </xf>
    <xf numFmtId="3" fontId="2" fillId="38" borderId="19" xfId="0" applyNumberFormat="1" applyFont="1" applyFill="1" applyBorder="1" applyAlignment="1">
      <alignment horizontal="center" vertical="center"/>
    </xf>
    <xf numFmtId="3" fontId="2" fillId="38" borderId="22" xfId="0" applyNumberFormat="1" applyFont="1" applyFill="1" applyBorder="1" applyAlignment="1">
      <alignment horizontal="center" vertical="center"/>
    </xf>
    <xf numFmtId="3" fontId="56" fillId="38" borderId="20" xfId="49" applyNumberFormat="1" applyFont="1" applyFill="1" applyBorder="1" applyAlignment="1">
      <alignment horizontal="center" vertical="center"/>
    </xf>
    <xf numFmtId="3" fontId="56" fillId="38" borderId="19" xfId="49" applyNumberFormat="1" applyFont="1" applyFill="1" applyBorder="1" applyAlignment="1">
      <alignment horizontal="center" vertical="center"/>
    </xf>
    <xf numFmtId="3" fontId="2" fillId="38" borderId="20" xfId="49" applyNumberFormat="1" applyFont="1" applyFill="1" applyBorder="1" applyAlignment="1">
      <alignment horizontal="center" vertical="center"/>
    </xf>
    <xf numFmtId="3" fontId="2" fillId="38" borderId="19" xfId="49" applyNumberFormat="1" applyFont="1" applyFill="1" applyBorder="1" applyAlignment="1">
      <alignment horizontal="center" vertical="center"/>
    </xf>
    <xf numFmtId="3" fontId="2" fillId="38" borderId="1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96" fontId="4" fillId="0" borderId="10" xfId="49" applyNumberFormat="1" applyFont="1" applyBorder="1" applyAlignment="1">
      <alignment horizontal="center"/>
    </xf>
    <xf numFmtId="196" fontId="4" fillId="0" borderId="11" xfId="49" applyNumberFormat="1" applyFont="1" applyBorder="1" applyAlignment="1">
      <alignment horizontal="center"/>
    </xf>
    <xf numFmtId="196" fontId="4" fillId="0" borderId="23" xfId="49" applyNumberFormat="1" applyFont="1" applyBorder="1" applyAlignment="1">
      <alignment horizontal="center"/>
    </xf>
    <xf numFmtId="196" fontId="4" fillId="0" borderId="12" xfId="49" applyNumberFormat="1" applyFont="1" applyBorder="1" applyAlignment="1">
      <alignment horizontal="center"/>
    </xf>
    <xf numFmtId="196" fontId="4" fillId="0" borderId="11" xfId="49" applyNumberFormat="1" applyFont="1" applyBorder="1" applyAlignment="1">
      <alignment horizontal="left"/>
    </xf>
    <xf numFmtId="196" fontId="4" fillId="0" borderId="23" xfId="49" applyNumberFormat="1" applyFont="1" applyBorder="1" applyAlignment="1">
      <alignment horizontal="left"/>
    </xf>
    <xf numFmtId="196" fontId="4" fillId="0" borderId="12" xfId="49" applyNumberFormat="1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196" fontId="4" fillId="0" borderId="11" xfId="49" applyNumberFormat="1" applyFont="1" applyBorder="1" applyAlignment="1">
      <alignment horizontal="center" vertical="center" wrapText="1"/>
    </xf>
    <xf numFmtId="196" fontId="4" fillId="0" borderId="12" xfId="49" applyNumberFormat="1" applyFont="1" applyBorder="1" applyAlignment="1">
      <alignment horizontal="center" vertical="center" wrapText="1"/>
    </xf>
    <xf numFmtId="194" fontId="4" fillId="35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left" wrapText="1"/>
    </xf>
    <xf numFmtId="0" fontId="61" fillId="35" borderId="12" xfId="0" applyFont="1" applyFill="1" applyBorder="1" applyAlignment="1">
      <alignment horizontal="left" wrapText="1"/>
    </xf>
    <xf numFmtId="194" fontId="4" fillId="0" borderId="11" xfId="0" applyNumberFormat="1" applyFont="1" applyBorder="1" applyAlignment="1">
      <alignment horizontal="center" vertical="center" wrapText="1"/>
    </xf>
    <xf numFmtId="194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194" fontId="4" fillId="0" borderId="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196" fontId="4" fillId="0" borderId="10" xfId="49" applyNumberFormat="1" applyFont="1" applyBorder="1" applyAlignment="1">
      <alignment horizontal="left" vertical="center" wrapText="1"/>
    </xf>
    <xf numFmtId="194" fontId="4" fillId="0" borderId="11" xfId="0" applyNumberFormat="1" applyFont="1" applyBorder="1" applyAlignment="1">
      <alignment horizontal="center" vertical="center"/>
    </xf>
    <xf numFmtId="194" fontId="4" fillId="0" borderId="12" xfId="0" applyNumberFormat="1" applyFont="1" applyBorder="1" applyAlignment="1">
      <alignment horizontal="center" vertical="center"/>
    </xf>
    <xf numFmtId="196" fontId="4" fillId="0" borderId="11" xfId="49" applyNumberFormat="1" applyFont="1" applyBorder="1" applyAlignment="1">
      <alignment horizontal="left" vertical="center" wrapText="1"/>
    </xf>
    <xf numFmtId="196" fontId="4" fillId="0" borderId="12" xfId="49" applyNumberFormat="1" applyFont="1" applyBorder="1" applyAlignment="1">
      <alignment horizontal="left" vertical="center" wrapText="1"/>
    </xf>
    <xf numFmtId="194" fontId="4" fillId="35" borderId="11" xfId="0" applyNumberFormat="1" applyFont="1" applyFill="1" applyBorder="1" applyAlignment="1">
      <alignment vertical="center" wrapText="1"/>
    </xf>
    <xf numFmtId="194" fontId="4" fillId="35" borderId="12" xfId="0" applyNumberFormat="1" applyFont="1" applyFill="1" applyBorder="1" applyAlignment="1">
      <alignment vertical="center" wrapText="1"/>
    </xf>
    <xf numFmtId="196" fontId="4" fillId="0" borderId="11" xfId="49" applyNumberFormat="1" applyFont="1" applyBorder="1" applyAlignment="1">
      <alignment horizontal="center" vertical="center"/>
    </xf>
    <xf numFmtId="196" fontId="4" fillId="0" borderId="12" xfId="49" applyNumberFormat="1" applyFont="1" applyBorder="1" applyAlignment="1">
      <alignment horizontal="center" vertical="center"/>
    </xf>
    <xf numFmtId="196" fontId="4" fillId="39" borderId="20" xfId="0" applyNumberFormat="1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196" fontId="4" fillId="39" borderId="10" xfId="0" applyNumberFormat="1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left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94" fontId="4" fillId="0" borderId="1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96" fontId="4" fillId="37" borderId="12" xfId="49" applyNumberFormat="1" applyFont="1" applyFill="1" applyBorder="1" applyAlignment="1">
      <alignment horizontal="center" vertical="center" wrapText="1"/>
    </xf>
    <xf numFmtId="196" fontId="4" fillId="37" borderId="10" xfId="49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96" fontId="4" fillId="0" borderId="10" xfId="49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94" fontId="4" fillId="0" borderId="23" xfId="0" applyNumberFormat="1" applyFont="1" applyBorder="1" applyAlignment="1">
      <alignment horizontal="center" vertical="center" wrapText="1"/>
    </xf>
    <xf numFmtId="194" fontId="4" fillId="37" borderId="12" xfId="0" applyNumberFormat="1" applyFont="1" applyFill="1" applyBorder="1" applyAlignment="1">
      <alignment horizontal="center" vertical="center" wrapText="1"/>
    </xf>
    <xf numFmtId="194" fontId="4" fillId="37" borderId="10" xfId="0" applyNumberFormat="1" applyFont="1" applyFill="1" applyBorder="1" applyAlignment="1">
      <alignment horizontal="center" vertical="center" wrapText="1"/>
    </xf>
    <xf numFmtId="196" fontId="4" fillId="0" borderId="23" xfId="49" applyNumberFormat="1" applyFont="1" applyBorder="1" applyAlignment="1">
      <alignment horizontal="center" vertical="center" wrapText="1"/>
    </xf>
    <xf numFmtId="196" fontId="4" fillId="0" borderId="23" xfId="49" applyNumberFormat="1" applyFont="1" applyBorder="1" applyAlignment="1">
      <alignment horizontal="left" vertical="center" wrapText="1"/>
    </xf>
    <xf numFmtId="196" fontId="4" fillId="0" borderId="10" xfId="49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23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194" fontId="4" fillId="39" borderId="11" xfId="50" applyNumberFormat="1" applyFont="1" applyFill="1" applyBorder="1" applyAlignment="1">
      <alignment vertical="center" wrapText="1"/>
    </xf>
    <xf numFmtId="194" fontId="4" fillId="39" borderId="23" xfId="50" applyNumberFormat="1" applyFont="1" applyFill="1" applyBorder="1" applyAlignment="1">
      <alignment vertical="center" wrapText="1"/>
    </xf>
    <xf numFmtId="196" fontId="4" fillId="36" borderId="13" xfId="49" applyNumberFormat="1" applyFont="1" applyFill="1" applyBorder="1" applyAlignment="1">
      <alignment/>
    </xf>
    <xf numFmtId="196" fontId="4" fillId="36" borderId="17" xfId="49" applyNumberFormat="1" applyFont="1" applyFill="1" applyBorder="1" applyAlignment="1">
      <alignment/>
    </xf>
    <xf numFmtId="3" fontId="2" fillId="38" borderId="11" xfId="0" applyNumberFormat="1" applyFont="1" applyFill="1" applyBorder="1" applyAlignment="1">
      <alignment horizontal="center" vertical="center" wrapText="1"/>
    </xf>
    <xf numFmtId="3" fontId="2" fillId="38" borderId="23" xfId="0" applyNumberFormat="1" applyFont="1" applyFill="1" applyBorder="1" applyAlignment="1">
      <alignment horizontal="center" vertical="center" wrapText="1"/>
    </xf>
    <xf numFmtId="3" fontId="2" fillId="38" borderId="12" xfId="0" applyNumberFormat="1" applyFont="1" applyFill="1" applyBorder="1" applyAlignment="1">
      <alignment horizontal="center" vertical="center" wrapText="1"/>
    </xf>
    <xf numFmtId="194" fontId="4" fillId="39" borderId="12" xfId="50" applyNumberFormat="1" applyFont="1" applyFill="1" applyBorder="1" applyAlignment="1">
      <alignment vertical="center" wrapText="1"/>
    </xf>
    <xf numFmtId="194" fontId="4" fillId="37" borderId="11" xfId="50" applyNumberFormat="1" applyFont="1" applyFill="1" applyBorder="1" applyAlignment="1">
      <alignment vertical="center" wrapText="1"/>
    </xf>
    <xf numFmtId="194" fontId="4" fillId="37" borderId="23" xfId="50" applyNumberFormat="1" applyFont="1" applyFill="1" applyBorder="1" applyAlignment="1">
      <alignment vertical="center" wrapText="1"/>
    </xf>
    <xf numFmtId="194" fontId="4" fillId="37" borderId="12" xfId="50" applyNumberFormat="1" applyFont="1" applyFill="1" applyBorder="1" applyAlignment="1">
      <alignment vertical="center" wrapText="1"/>
    </xf>
    <xf numFmtId="196" fontId="4" fillId="35" borderId="11" xfId="49" applyNumberFormat="1" applyFont="1" applyFill="1" applyBorder="1" applyAlignment="1">
      <alignment horizontal="left"/>
    </xf>
    <xf numFmtId="196" fontId="4" fillId="35" borderId="12" xfId="49" applyNumberFormat="1" applyFont="1" applyFill="1" applyBorder="1" applyAlignment="1">
      <alignment horizontal="left"/>
    </xf>
    <xf numFmtId="194" fontId="4" fillId="37" borderId="13" xfId="0" applyNumberFormat="1" applyFont="1" applyFill="1" applyBorder="1" applyAlignment="1">
      <alignment/>
    </xf>
    <xf numFmtId="194" fontId="4" fillId="37" borderId="17" xfId="0" applyNumberFormat="1" applyFont="1" applyFill="1" applyBorder="1" applyAlignment="1">
      <alignment/>
    </xf>
    <xf numFmtId="194" fontId="4" fillId="35" borderId="20" xfId="0" applyNumberFormat="1" applyFont="1" applyFill="1" applyBorder="1" applyAlignment="1">
      <alignment horizontal="center" wrapText="1"/>
    </xf>
    <xf numFmtId="194" fontId="4" fillId="35" borderId="18" xfId="0" applyNumberFormat="1" applyFont="1" applyFill="1" applyBorder="1" applyAlignment="1">
      <alignment horizontal="center" wrapText="1"/>
    </xf>
    <xf numFmtId="194" fontId="4" fillId="35" borderId="19" xfId="0" applyNumberFormat="1" applyFont="1" applyFill="1" applyBorder="1" applyAlignment="1">
      <alignment horizontal="center" wrapText="1"/>
    </xf>
    <xf numFmtId="194" fontId="4" fillId="35" borderId="16" xfId="0" applyNumberFormat="1" applyFont="1" applyFill="1" applyBorder="1" applyAlignment="1">
      <alignment horizontal="center" wrapText="1"/>
    </xf>
    <xf numFmtId="196" fontId="61" fillId="35" borderId="11" xfId="49" applyNumberFormat="1" applyFont="1" applyFill="1" applyBorder="1" applyAlignment="1">
      <alignment horizontal="left"/>
    </xf>
    <xf numFmtId="196" fontId="61" fillId="35" borderId="12" xfId="49" applyNumberFormat="1" applyFont="1" applyFill="1" applyBorder="1" applyAlignment="1">
      <alignment horizontal="left"/>
    </xf>
    <xf numFmtId="196" fontId="4" fillId="0" borderId="10" xfId="49" applyNumberFormat="1" applyFont="1" applyBorder="1" applyAlignment="1">
      <alignment horizontal="left"/>
    </xf>
    <xf numFmtId="194" fontId="4" fillId="37" borderId="20" xfId="0" applyNumberFormat="1" applyFont="1" applyFill="1" applyBorder="1" applyAlignment="1">
      <alignment horizontal="center" vertical="center" wrapText="1"/>
    </xf>
    <xf numFmtId="194" fontId="4" fillId="37" borderId="18" xfId="0" applyNumberFormat="1" applyFont="1" applyFill="1" applyBorder="1" applyAlignment="1">
      <alignment horizontal="center" vertical="center" wrapText="1"/>
    </xf>
    <xf numFmtId="194" fontId="4" fillId="37" borderId="13" xfId="0" applyNumberFormat="1" applyFont="1" applyFill="1" applyBorder="1" applyAlignment="1">
      <alignment horizontal="center" vertical="center" wrapText="1"/>
    </xf>
    <xf numFmtId="194" fontId="4" fillId="37" borderId="19" xfId="0" applyNumberFormat="1" applyFont="1" applyFill="1" applyBorder="1" applyAlignment="1">
      <alignment horizontal="center" vertical="center" wrapText="1"/>
    </xf>
    <xf numFmtId="194" fontId="4" fillId="37" borderId="16" xfId="0" applyNumberFormat="1" applyFont="1" applyFill="1" applyBorder="1" applyAlignment="1">
      <alignment horizontal="center" vertical="center" wrapText="1"/>
    </xf>
    <xf numFmtId="194" fontId="4" fillId="37" borderId="17" xfId="0" applyNumberFormat="1" applyFont="1" applyFill="1" applyBorder="1" applyAlignment="1">
      <alignment horizontal="center" vertical="center" wrapText="1"/>
    </xf>
    <xf numFmtId="194" fontId="4" fillId="35" borderId="14" xfId="50" applyNumberFormat="1" applyFont="1" applyFill="1" applyBorder="1" applyAlignment="1">
      <alignment horizontal="center" vertical="center" wrapText="1"/>
    </xf>
    <xf numFmtId="194" fontId="4" fillId="36" borderId="11" xfId="0" applyNumberFormat="1" applyFont="1" applyFill="1" applyBorder="1" applyAlignment="1">
      <alignment horizontal="right"/>
    </xf>
    <xf numFmtId="0" fontId="4" fillId="36" borderId="12" xfId="0" applyFont="1" applyFill="1" applyBorder="1" applyAlignment="1">
      <alignment horizontal="right"/>
    </xf>
    <xf numFmtId="196" fontId="4" fillId="40" borderId="10" xfId="0" applyNumberFormat="1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40" borderId="20" xfId="0" applyFont="1" applyFill="1" applyBorder="1" applyAlignment="1">
      <alignment horizontal="center" wrapText="1"/>
    </xf>
    <xf numFmtId="0" fontId="4" fillId="40" borderId="18" xfId="0" applyFont="1" applyFill="1" applyBorder="1" applyAlignment="1">
      <alignment horizontal="center" wrapText="1"/>
    </xf>
    <xf numFmtId="0" fontId="4" fillId="40" borderId="13" xfId="0" applyFont="1" applyFill="1" applyBorder="1" applyAlignment="1">
      <alignment horizontal="center" wrapText="1"/>
    </xf>
    <xf numFmtId="0" fontId="4" fillId="40" borderId="19" xfId="0" applyFont="1" applyFill="1" applyBorder="1" applyAlignment="1">
      <alignment horizontal="center" wrapText="1"/>
    </xf>
    <xf numFmtId="0" fontId="4" fillId="40" borderId="16" xfId="0" applyFont="1" applyFill="1" applyBorder="1" applyAlignment="1">
      <alignment horizontal="center" wrapText="1"/>
    </xf>
    <xf numFmtId="0" fontId="4" fillId="40" borderId="17" xfId="0" applyFont="1" applyFill="1" applyBorder="1" applyAlignment="1">
      <alignment horizontal="center" wrapText="1"/>
    </xf>
    <xf numFmtId="196" fontId="4" fillId="39" borderId="11" xfId="0" applyNumberFormat="1" applyFont="1" applyFill="1" applyBorder="1" applyAlignment="1">
      <alignment/>
    </xf>
    <xf numFmtId="0" fontId="4" fillId="39" borderId="23" xfId="0" applyFont="1" applyFill="1" applyBorder="1" applyAlignment="1">
      <alignment/>
    </xf>
    <xf numFmtId="0" fontId="4" fillId="39" borderId="12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819150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781050</xdr:colOff>
      <xdr:row>0</xdr:row>
      <xdr:rowOff>123825</xdr:rowOff>
    </xdr:from>
    <xdr:to>
      <xdr:col>15</xdr:col>
      <xdr:colOff>38100</xdr:colOff>
      <xdr:row>6</xdr:row>
      <xdr:rowOff>85725</xdr:rowOff>
    </xdr:to>
    <xdr:pic>
      <xdr:nvPicPr>
        <xdr:cNvPr id="2" name="3 Imagen" descr="C:\Users\MUNICIPALIDAD\Desktop\COPIA084.jpg"/>
        <xdr:cNvPicPr preferRelativeResize="1">
          <a:picLocks noChangeAspect="1"/>
        </xdr:cNvPicPr>
      </xdr:nvPicPr>
      <xdr:blipFill>
        <a:blip r:embed="rId2"/>
        <a:srcRect l="7342" t="8570" r="8085" b="9989"/>
        <a:stretch>
          <a:fillRect/>
        </a:stretch>
      </xdr:blipFill>
      <xdr:spPr>
        <a:xfrm>
          <a:off x="12973050" y="123825"/>
          <a:ext cx="46767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R340"/>
  <sheetViews>
    <sheetView tabSelected="1" view="pageBreakPreview" zoomScale="70" zoomScaleNormal="70" zoomScaleSheetLayoutView="70" zoomScalePageLayoutView="0" workbookViewId="0" topLeftCell="O301">
      <selection activeCell="C13" sqref="C13:C14"/>
    </sheetView>
  </sheetViews>
  <sheetFormatPr defaultColWidth="9.140625" defaultRowHeight="12.75"/>
  <cols>
    <col min="1" max="1" width="9.28125" style="0" customWidth="1"/>
    <col min="2" max="2" width="18.140625" style="32" customWidth="1"/>
    <col min="3" max="3" width="33.7109375" style="1" customWidth="1"/>
    <col min="4" max="4" width="16.28125" style="1" customWidth="1"/>
    <col min="5" max="5" width="22.140625" style="1" customWidth="1"/>
    <col min="6" max="6" width="17.7109375" style="3" customWidth="1"/>
    <col min="7" max="7" width="16.140625" style="2" customWidth="1"/>
    <col min="8" max="8" width="17.00390625" style="2" customWidth="1"/>
    <col min="9" max="9" width="16.140625" style="2" customWidth="1"/>
    <col min="10" max="10" width="16.28125" style="2" customWidth="1"/>
    <col min="11" max="11" width="16.00390625" style="2" customWidth="1"/>
    <col min="12" max="12" width="16.28125" style="2" customWidth="1"/>
    <col min="13" max="13" width="15.8515625" style="2" customWidth="1"/>
    <col min="14" max="14" width="16.28125" style="0" customWidth="1"/>
    <col min="15" max="15" width="16.8515625" style="0" customWidth="1"/>
    <col min="16" max="17" width="16.57421875" style="0" customWidth="1"/>
    <col min="18" max="18" width="23.421875" style="29" customWidth="1"/>
    <col min="19" max="19" width="18.00390625" style="29" customWidth="1"/>
    <col min="20" max="20" width="27.8515625" style="0" customWidth="1"/>
    <col min="21" max="21" width="19.140625" style="0" customWidth="1"/>
    <col min="22" max="23" width="11.421875" style="0" customWidth="1"/>
    <col min="24" max="24" width="14.8515625" style="0" bestFit="1" customWidth="1"/>
    <col min="25" max="25" width="14.140625" style="0" bestFit="1" customWidth="1"/>
    <col min="26" max="255" width="11.421875" style="0" customWidth="1"/>
  </cols>
  <sheetData>
    <row r="1" spans="1:20" ht="15.75" customHeight="1">
      <c r="A1" s="208" t="s">
        <v>67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1:20" ht="15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1:20" ht="15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</row>
    <row r="4" spans="1:20" ht="15.7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5" spans="1:20" ht="18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</row>
    <row r="6" spans="1:20" ht="25.5" customHeight="1">
      <c r="A6" s="206" t="s">
        <v>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4"/>
      <c r="R6" s="6"/>
      <c r="S6" s="6"/>
      <c r="T6" s="13"/>
    </row>
    <row r="7" spans="1:20" ht="30.75" customHeight="1">
      <c r="A7" s="206" t="s">
        <v>137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4"/>
      <c r="R7" s="6"/>
      <c r="S7" s="6"/>
      <c r="T7" s="14"/>
    </row>
    <row r="8" spans="1:20" s="9" customFormat="1" ht="44.25" customHeight="1">
      <c r="A8" s="31" t="s">
        <v>1</v>
      </c>
      <c r="B8" s="22" t="s">
        <v>2</v>
      </c>
      <c r="C8" s="8" t="s">
        <v>3</v>
      </c>
      <c r="D8" s="33" t="s">
        <v>4</v>
      </c>
      <c r="E8" s="33" t="s">
        <v>5</v>
      </c>
      <c r="F8" s="34" t="s">
        <v>6</v>
      </c>
      <c r="G8" s="34" t="s">
        <v>7</v>
      </c>
      <c r="H8" s="34" t="s">
        <v>8</v>
      </c>
      <c r="I8" s="34" t="s">
        <v>9</v>
      </c>
      <c r="J8" s="34" t="s">
        <v>10</v>
      </c>
      <c r="K8" s="34" t="s">
        <v>11</v>
      </c>
      <c r="L8" s="34" t="s">
        <v>12</v>
      </c>
      <c r="M8" s="34" t="s">
        <v>13</v>
      </c>
      <c r="N8" s="34" t="s">
        <v>14</v>
      </c>
      <c r="O8" s="34" t="s">
        <v>15</v>
      </c>
      <c r="P8" s="34" t="s">
        <v>16</v>
      </c>
      <c r="Q8" s="34" t="s">
        <v>17</v>
      </c>
      <c r="R8" s="8" t="s">
        <v>18</v>
      </c>
      <c r="S8" s="82" t="s">
        <v>173</v>
      </c>
      <c r="T8" s="8" t="s">
        <v>19</v>
      </c>
    </row>
    <row r="9" spans="1:24" s="5" customFormat="1" ht="21.75" customHeight="1">
      <c r="A9" s="207">
        <v>1</v>
      </c>
      <c r="B9" s="187">
        <v>1885669</v>
      </c>
      <c r="C9" s="201" t="s">
        <v>39</v>
      </c>
      <c r="D9" s="35">
        <v>111</v>
      </c>
      <c r="E9" s="36" t="s">
        <v>20</v>
      </c>
      <c r="F9" s="45">
        <v>1000000</v>
      </c>
      <c r="G9" s="45">
        <v>1000000</v>
      </c>
      <c r="H9" s="45">
        <v>1000000</v>
      </c>
      <c r="I9" s="45">
        <v>1000000</v>
      </c>
      <c r="J9" s="45">
        <v>1000000</v>
      </c>
      <c r="K9" s="45">
        <v>1000000</v>
      </c>
      <c r="L9" s="45">
        <v>1000000</v>
      </c>
      <c r="M9" s="45">
        <v>1000000</v>
      </c>
      <c r="N9" s="45">
        <v>1000000</v>
      </c>
      <c r="O9" s="45">
        <v>1000000</v>
      </c>
      <c r="P9" s="45">
        <v>1000000</v>
      </c>
      <c r="Q9" s="45">
        <v>1000000</v>
      </c>
      <c r="R9" s="28">
        <f>F9+G9+H9+I9+J9+K9+L9+M9+N9+O9+P9+Q9</f>
        <v>12000000</v>
      </c>
      <c r="S9" s="143">
        <v>1000000</v>
      </c>
      <c r="T9" s="129">
        <f>R9+S9</f>
        <v>13000000</v>
      </c>
      <c r="V9" s="10"/>
      <c r="X9" s="11"/>
    </row>
    <row r="10" spans="1:24" s="5" customFormat="1" ht="21.75" customHeight="1">
      <c r="A10" s="207"/>
      <c r="B10" s="187"/>
      <c r="C10" s="201"/>
      <c r="D10" s="35">
        <v>232</v>
      </c>
      <c r="E10" s="36" t="s">
        <v>22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28">
        <f aca="true" t="shared" si="0" ref="R10:R73">F10+G10+H10+I10+J10+K10+L10+M10+N10+O10+P10+Q10</f>
        <v>0</v>
      </c>
      <c r="S10" s="145"/>
      <c r="T10" s="129"/>
      <c r="V10" s="10"/>
      <c r="X10" s="11"/>
    </row>
    <row r="11" spans="1:22" s="5" customFormat="1" ht="21.75" customHeight="1">
      <c r="A11" s="179">
        <v>2</v>
      </c>
      <c r="B11" s="187">
        <v>1503219</v>
      </c>
      <c r="C11" s="201" t="s">
        <v>62</v>
      </c>
      <c r="D11" s="35">
        <v>111</v>
      </c>
      <c r="E11" s="36" t="s">
        <v>20</v>
      </c>
      <c r="F11" s="45">
        <v>1000000</v>
      </c>
      <c r="G11" s="45">
        <v>1000000</v>
      </c>
      <c r="H11" s="45">
        <v>1000000</v>
      </c>
      <c r="I11" s="45">
        <v>1000000</v>
      </c>
      <c r="J11" s="45">
        <v>1000000</v>
      </c>
      <c r="K11" s="45">
        <v>1000000</v>
      </c>
      <c r="L11" s="45">
        <v>1000000</v>
      </c>
      <c r="M11" s="45">
        <v>1000000</v>
      </c>
      <c r="N11" s="45">
        <v>1000000</v>
      </c>
      <c r="O11" s="45">
        <v>1000000</v>
      </c>
      <c r="P11" s="45">
        <v>1000000</v>
      </c>
      <c r="Q11" s="45">
        <v>1000000</v>
      </c>
      <c r="R11" s="28">
        <f t="shared" si="0"/>
        <v>12000000</v>
      </c>
      <c r="S11" s="143">
        <v>1000000</v>
      </c>
      <c r="T11" s="129">
        <f>R11+S11</f>
        <v>13000000</v>
      </c>
      <c r="V11" s="10"/>
    </row>
    <row r="12" spans="1:22" s="5" customFormat="1" ht="21.75" customHeight="1">
      <c r="A12" s="179"/>
      <c r="B12" s="187"/>
      <c r="C12" s="201"/>
      <c r="D12" s="35">
        <v>232</v>
      </c>
      <c r="E12" s="36" t="s">
        <v>22</v>
      </c>
      <c r="F12" s="45">
        <v>0</v>
      </c>
      <c r="G12" s="45">
        <v>0</v>
      </c>
      <c r="H12" s="45">
        <v>0</v>
      </c>
      <c r="I12" s="45"/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28">
        <f t="shared" si="0"/>
        <v>0</v>
      </c>
      <c r="S12" s="145"/>
      <c r="T12" s="129"/>
      <c r="V12" s="10"/>
    </row>
    <row r="13" spans="1:24" s="7" customFormat="1" ht="21.75" customHeight="1">
      <c r="A13" s="214">
        <v>3</v>
      </c>
      <c r="B13" s="215">
        <v>2457296</v>
      </c>
      <c r="C13" s="216" t="s">
        <v>40</v>
      </c>
      <c r="D13" s="36">
        <v>111</v>
      </c>
      <c r="E13" s="36" t="s">
        <v>20</v>
      </c>
      <c r="F13" s="45">
        <v>2000000</v>
      </c>
      <c r="G13" s="45">
        <v>2000000</v>
      </c>
      <c r="H13" s="45">
        <v>2000000</v>
      </c>
      <c r="I13" s="45">
        <v>2000000</v>
      </c>
      <c r="J13" s="45">
        <v>2000000</v>
      </c>
      <c r="K13" s="45">
        <v>2000000</v>
      </c>
      <c r="L13" s="45">
        <v>2000000</v>
      </c>
      <c r="M13" s="45">
        <v>2000000</v>
      </c>
      <c r="N13" s="45">
        <v>2000000</v>
      </c>
      <c r="O13" s="45">
        <v>2000000</v>
      </c>
      <c r="P13" s="45">
        <v>2000000</v>
      </c>
      <c r="Q13" s="45">
        <v>2000000</v>
      </c>
      <c r="R13" s="28">
        <f t="shared" si="0"/>
        <v>24000000</v>
      </c>
      <c r="S13" s="143">
        <v>2000000</v>
      </c>
      <c r="T13" s="129">
        <f>R13+S13</f>
        <v>26000000</v>
      </c>
      <c r="U13" s="5"/>
      <c r="V13" s="10"/>
      <c r="X13" s="12"/>
    </row>
    <row r="14" spans="1:22" s="7" customFormat="1" ht="21.75" customHeight="1">
      <c r="A14" s="214"/>
      <c r="B14" s="215"/>
      <c r="C14" s="216"/>
      <c r="D14" s="36">
        <v>232</v>
      </c>
      <c r="E14" s="36" t="s">
        <v>22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28">
        <f t="shared" si="0"/>
        <v>0</v>
      </c>
      <c r="S14" s="145"/>
      <c r="T14" s="129"/>
      <c r="U14" s="5"/>
      <c r="V14" s="10"/>
    </row>
    <row r="15" spans="1:22" s="5" customFormat="1" ht="21.75" customHeight="1">
      <c r="A15" s="179">
        <v>4</v>
      </c>
      <c r="B15" s="187">
        <v>3728787</v>
      </c>
      <c r="C15" s="201" t="s">
        <v>41</v>
      </c>
      <c r="D15" s="35">
        <v>111</v>
      </c>
      <c r="E15" s="36" t="s">
        <v>20</v>
      </c>
      <c r="F15" s="45">
        <v>1500000</v>
      </c>
      <c r="G15" s="45">
        <v>1500000</v>
      </c>
      <c r="H15" s="45">
        <v>1500000</v>
      </c>
      <c r="I15" s="45">
        <v>1500000</v>
      </c>
      <c r="J15" s="45">
        <v>1500000</v>
      </c>
      <c r="K15" s="45">
        <v>1500000</v>
      </c>
      <c r="L15" s="45">
        <v>1500000</v>
      </c>
      <c r="M15" s="45">
        <v>1500000</v>
      </c>
      <c r="N15" s="45">
        <v>1500000</v>
      </c>
      <c r="O15" s="45">
        <v>1500000</v>
      </c>
      <c r="P15" s="45">
        <v>1500000</v>
      </c>
      <c r="Q15" s="45">
        <v>1500000</v>
      </c>
      <c r="R15" s="28">
        <f t="shared" si="0"/>
        <v>18000000</v>
      </c>
      <c r="S15" s="143">
        <v>1500000</v>
      </c>
      <c r="T15" s="129">
        <f>R15+S15</f>
        <v>19500000</v>
      </c>
      <c r="V15" s="10"/>
    </row>
    <row r="16" spans="1:22" s="5" customFormat="1" ht="21.75" customHeight="1">
      <c r="A16" s="179"/>
      <c r="B16" s="187"/>
      <c r="C16" s="201"/>
      <c r="D16" s="35">
        <v>232</v>
      </c>
      <c r="E16" s="36" t="s">
        <v>22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28">
        <f t="shared" si="0"/>
        <v>0</v>
      </c>
      <c r="S16" s="145"/>
      <c r="T16" s="129"/>
      <c r="V16" s="10"/>
    </row>
    <row r="17" spans="1:22" s="5" customFormat="1" ht="21.75" customHeight="1">
      <c r="A17" s="179">
        <v>5</v>
      </c>
      <c r="B17" s="187">
        <v>5322968</v>
      </c>
      <c r="C17" s="201" t="s">
        <v>58</v>
      </c>
      <c r="D17" s="35">
        <v>111</v>
      </c>
      <c r="E17" s="36" t="s">
        <v>20</v>
      </c>
      <c r="F17" s="45">
        <v>3500000</v>
      </c>
      <c r="G17" s="45">
        <v>3500000</v>
      </c>
      <c r="H17" s="45">
        <v>3500000</v>
      </c>
      <c r="I17" s="45">
        <v>3500000</v>
      </c>
      <c r="J17" s="45">
        <v>3500000</v>
      </c>
      <c r="K17" s="45">
        <v>3500000</v>
      </c>
      <c r="L17" s="45">
        <v>3500000</v>
      </c>
      <c r="M17" s="45">
        <v>3500000</v>
      </c>
      <c r="N17" s="45">
        <v>3500000</v>
      </c>
      <c r="O17" s="45">
        <v>3500000</v>
      </c>
      <c r="P17" s="45">
        <v>3500000</v>
      </c>
      <c r="Q17" s="45">
        <v>3500000</v>
      </c>
      <c r="R17" s="28">
        <f t="shared" si="0"/>
        <v>42000000</v>
      </c>
      <c r="S17" s="142">
        <v>5000000</v>
      </c>
      <c r="T17" s="146">
        <f>R17+R18+R19+S17</f>
        <v>65450000</v>
      </c>
      <c r="V17" s="10"/>
    </row>
    <row r="18" spans="1:22" s="5" customFormat="1" ht="21.75" customHeight="1">
      <c r="A18" s="179"/>
      <c r="B18" s="187"/>
      <c r="C18" s="201"/>
      <c r="D18" s="35">
        <v>232</v>
      </c>
      <c r="E18" s="36" t="s">
        <v>22</v>
      </c>
      <c r="F18" s="45">
        <v>450000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/>
      <c r="O18" s="45">
        <v>0</v>
      </c>
      <c r="P18" s="45">
        <v>0</v>
      </c>
      <c r="Q18" s="45">
        <v>0</v>
      </c>
      <c r="R18" s="28">
        <f t="shared" si="0"/>
        <v>450000</v>
      </c>
      <c r="S18" s="142"/>
      <c r="T18" s="147"/>
      <c r="V18" s="10"/>
    </row>
    <row r="19" spans="1:22" s="5" customFormat="1" ht="21.75" customHeight="1">
      <c r="A19" s="179"/>
      <c r="B19" s="187"/>
      <c r="C19" s="201"/>
      <c r="D19" s="37">
        <v>133</v>
      </c>
      <c r="E19" s="37" t="s">
        <v>57</v>
      </c>
      <c r="F19" s="46">
        <v>1500000</v>
      </c>
      <c r="G19" s="46">
        <v>1500000</v>
      </c>
      <c r="H19" s="45">
        <v>1500000</v>
      </c>
      <c r="I19" s="46">
        <v>1500000</v>
      </c>
      <c r="J19" s="45">
        <v>1500000</v>
      </c>
      <c r="K19" s="45">
        <v>1500000</v>
      </c>
      <c r="L19" s="45">
        <v>1500000</v>
      </c>
      <c r="M19" s="45">
        <v>1500000</v>
      </c>
      <c r="N19" s="45">
        <v>1500000</v>
      </c>
      <c r="O19" s="45">
        <v>1500000</v>
      </c>
      <c r="P19" s="45">
        <v>1500000</v>
      </c>
      <c r="Q19" s="45">
        <v>1500000</v>
      </c>
      <c r="R19" s="28">
        <f t="shared" si="0"/>
        <v>18000000</v>
      </c>
      <c r="S19" s="142"/>
      <c r="T19" s="148"/>
      <c r="V19" s="10"/>
    </row>
    <row r="20" spans="1:22" s="5" customFormat="1" ht="21.75" customHeight="1">
      <c r="A20" s="182">
        <v>6</v>
      </c>
      <c r="B20" s="190">
        <v>3849980</v>
      </c>
      <c r="C20" s="223" t="s">
        <v>42</v>
      </c>
      <c r="D20" s="35">
        <v>111</v>
      </c>
      <c r="E20" s="36" t="s">
        <v>20</v>
      </c>
      <c r="F20" s="45">
        <v>3500000</v>
      </c>
      <c r="G20" s="45">
        <v>3500000</v>
      </c>
      <c r="H20" s="45">
        <v>3500000</v>
      </c>
      <c r="I20" s="45">
        <v>3500000</v>
      </c>
      <c r="J20" s="45">
        <v>3500000</v>
      </c>
      <c r="K20" s="45">
        <v>3500000</v>
      </c>
      <c r="L20" s="45">
        <v>3500000</v>
      </c>
      <c r="M20" s="45">
        <v>3500000</v>
      </c>
      <c r="N20" s="45">
        <v>3500000</v>
      </c>
      <c r="O20" s="45">
        <v>3500000</v>
      </c>
      <c r="P20" s="45">
        <v>3500000</v>
      </c>
      <c r="Q20" s="45">
        <v>3500000</v>
      </c>
      <c r="R20" s="28">
        <f t="shared" si="0"/>
        <v>42000000</v>
      </c>
      <c r="S20" s="143">
        <v>4150000</v>
      </c>
      <c r="T20" s="146">
        <f>R20+R21+R22+S20</f>
        <v>55400000</v>
      </c>
      <c r="V20" s="10"/>
    </row>
    <row r="21" spans="1:22" s="5" customFormat="1" ht="21.75" customHeight="1">
      <c r="A21" s="217"/>
      <c r="B21" s="221"/>
      <c r="C21" s="224"/>
      <c r="D21" s="35">
        <v>232</v>
      </c>
      <c r="E21" s="36" t="s">
        <v>22</v>
      </c>
      <c r="F21" s="45">
        <v>0</v>
      </c>
      <c r="G21" s="45">
        <v>0</v>
      </c>
      <c r="H21" s="45">
        <v>0</v>
      </c>
      <c r="I21" s="45">
        <v>500000</v>
      </c>
      <c r="J21" s="45">
        <v>0</v>
      </c>
      <c r="K21" s="45"/>
      <c r="L21" s="45">
        <v>450000</v>
      </c>
      <c r="M21" s="45">
        <v>0</v>
      </c>
      <c r="N21" s="45">
        <v>500000</v>
      </c>
      <c r="O21" s="45">
        <v>0</v>
      </c>
      <c r="P21" s="45">
        <v>0</v>
      </c>
      <c r="Q21" s="45">
        <v>0</v>
      </c>
      <c r="R21" s="28">
        <f t="shared" si="0"/>
        <v>1450000</v>
      </c>
      <c r="S21" s="144"/>
      <c r="T21" s="147"/>
      <c r="V21" s="10"/>
    </row>
    <row r="22" spans="1:22" s="5" customFormat="1" ht="21.75" customHeight="1">
      <c r="A22" s="183"/>
      <c r="B22" s="191"/>
      <c r="C22" s="225"/>
      <c r="D22" s="35">
        <v>133</v>
      </c>
      <c r="E22" s="36" t="s">
        <v>57</v>
      </c>
      <c r="F22" s="45">
        <v>650000</v>
      </c>
      <c r="G22" s="45">
        <v>650000</v>
      </c>
      <c r="H22" s="45">
        <v>650000</v>
      </c>
      <c r="I22" s="45">
        <v>650000</v>
      </c>
      <c r="J22" s="45">
        <v>650000</v>
      </c>
      <c r="K22" s="45">
        <v>650000</v>
      </c>
      <c r="L22" s="45">
        <v>650000</v>
      </c>
      <c r="M22" s="45">
        <v>650000</v>
      </c>
      <c r="N22" s="45">
        <v>650000</v>
      </c>
      <c r="O22" s="45">
        <v>650000</v>
      </c>
      <c r="P22" s="45">
        <v>650000</v>
      </c>
      <c r="Q22" s="45">
        <v>650000</v>
      </c>
      <c r="R22" s="28">
        <f t="shared" si="0"/>
        <v>7800000</v>
      </c>
      <c r="S22" s="145"/>
      <c r="T22" s="148"/>
      <c r="V22" s="10"/>
    </row>
    <row r="23" spans="1:22" s="5" customFormat="1" ht="21.75" customHeight="1">
      <c r="A23" s="182">
        <v>7</v>
      </c>
      <c r="B23" s="190">
        <v>1504599</v>
      </c>
      <c r="C23" s="223" t="s">
        <v>59</v>
      </c>
      <c r="D23" s="35">
        <v>111</v>
      </c>
      <c r="E23" s="36" t="s">
        <v>20</v>
      </c>
      <c r="F23" s="45">
        <v>4000000</v>
      </c>
      <c r="G23" s="45">
        <v>4000000</v>
      </c>
      <c r="H23" s="45">
        <v>4000000</v>
      </c>
      <c r="I23" s="45">
        <v>4000000</v>
      </c>
      <c r="J23" s="45">
        <v>4000000</v>
      </c>
      <c r="K23" s="45">
        <v>4000000</v>
      </c>
      <c r="L23" s="45">
        <v>4000000</v>
      </c>
      <c r="M23" s="45">
        <v>4000000</v>
      </c>
      <c r="N23" s="45">
        <v>4000000</v>
      </c>
      <c r="O23" s="45">
        <v>4000000</v>
      </c>
      <c r="P23" s="45">
        <v>4000000</v>
      </c>
      <c r="Q23" s="45">
        <v>4000000</v>
      </c>
      <c r="R23" s="28">
        <f t="shared" si="0"/>
        <v>48000000</v>
      </c>
      <c r="S23" s="143">
        <v>4000000</v>
      </c>
      <c r="T23" s="226">
        <f>R23+R24+S23</f>
        <v>53000000</v>
      </c>
      <c r="V23" s="10"/>
    </row>
    <row r="24" spans="1:22" s="5" customFormat="1" ht="21.75" customHeight="1">
      <c r="A24" s="217"/>
      <c r="B24" s="221"/>
      <c r="C24" s="224"/>
      <c r="D24" s="35">
        <v>232</v>
      </c>
      <c r="E24" s="36" t="s">
        <v>44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1000000</v>
      </c>
      <c r="O24" s="45">
        <v>0</v>
      </c>
      <c r="P24" s="45">
        <v>0</v>
      </c>
      <c r="Q24" s="45">
        <v>0</v>
      </c>
      <c r="R24" s="28">
        <f t="shared" si="0"/>
        <v>1000000</v>
      </c>
      <c r="S24" s="144"/>
      <c r="T24" s="227"/>
      <c r="V24" s="10"/>
    </row>
    <row r="25" spans="1:22" s="5" customFormat="1" ht="21.75" customHeight="1">
      <c r="A25" s="217"/>
      <c r="B25" s="221"/>
      <c r="C25" s="224"/>
      <c r="D25" s="35">
        <v>133</v>
      </c>
      <c r="E25" s="36" t="s">
        <v>57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8">
        <f t="shared" si="0"/>
        <v>0</v>
      </c>
      <c r="S25" s="145"/>
      <c r="T25" s="227"/>
      <c r="V25" s="10"/>
    </row>
    <row r="26" spans="1:22" s="5" customFormat="1" ht="21.75" customHeight="1">
      <c r="A26" s="179">
        <v>8</v>
      </c>
      <c r="B26" s="222">
        <v>3932325</v>
      </c>
      <c r="C26" s="201" t="s">
        <v>43</v>
      </c>
      <c r="D26" s="43">
        <v>133</v>
      </c>
      <c r="E26" s="58" t="s">
        <v>20</v>
      </c>
      <c r="F26" s="59">
        <v>24000000</v>
      </c>
      <c r="G26" s="59">
        <v>24000000</v>
      </c>
      <c r="H26" s="59">
        <v>24000000</v>
      </c>
      <c r="I26" s="59">
        <v>24000000</v>
      </c>
      <c r="J26" s="59">
        <v>24000000</v>
      </c>
      <c r="K26" s="59">
        <v>24000000</v>
      </c>
      <c r="L26" s="45">
        <v>0</v>
      </c>
      <c r="M26" s="59">
        <v>0</v>
      </c>
      <c r="N26" s="45">
        <v>0</v>
      </c>
      <c r="O26" s="59">
        <v>0</v>
      </c>
      <c r="P26" s="59">
        <v>24000000</v>
      </c>
      <c r="Q26" s="59">
        <v>24000000</v>
      </c>
      <c r="R26" s="28">
        <f t="shared" si="0"/>
        <v>192000000</v>
      </c>
      <c r="S26" s="143">
        <v>18000000</v>
      </c>
      <c r="T26" s="226">
        <f>R26+R27+R28+S26</f>
        <v>244800000</v>
      </c>
      <c r="V26" s="10"/>
    </row>
    <row r="27" spans="1:22" s="5" customFormat="1" ht="25.5" customHeight="1">
      <c r="A27" s="179"/>
      <c r="B27" s="222"/>
      <c r="C27" s="201"/>
      <c r="D27" s="35">
        <v>111</v>
      </c>
      <c r="E27" s="60" t="s">
        <v>21</v>
      </c>
      <c r="F27" s="45">
        <v>3000000</v>
      </c>
      <c r="G27" s="45">
        <v>3000000</v>
      </c>
      <c r="H27" s="45">
        <v>3000000</v>
      </c>
      <c r="I27" s="45">
        <v>3000000</v>
      </c>
      <c r="J27" s="45">
        <v>3000000</v>
      </c>
      <c r="K27" s="45">
        <v>3000000</v>
      </c>
      <c r="L27" s="45">
        <v>0</v>
      </c>
      <c r="M27" s="45">
        <v>0</v>
      </c>
      <c r="N27" s="45">
        <v>0</v>
      </c>
      <c r="O27" s="45">
        <v>0</v>
      </c>
      <c r="P27" s="45">
        <v>3000000</v>
      </c>
      <c r="Q27" s="45">
        <v>3000000</v>
      </c>
      <c r="R27" s="28">
        <f t="shared" si="0"/>
        <v>24000000</v>
      </c>
      <c r="S27" s="144"/>
      <c r="T27" s="227"/>
      <c r="V27" s="10"/>
    </row>
    <row r="28" spans="1:22" s="5" customFormat="1" ht="25.5" customHeight="1">
      <c r="A28" s="179"/>
      <c r="B28" s="222"/>
      <c r="C28" s="201"/>
      <c r="D28" s="35">
        <v>232</v>
      </c>
      <c r="E28" s="108" t="s">
        <v>44</v>
      </c>
      <c r="F28" s="62">
        <v>1900000</v>
      </c>
      <c r="G28" s="84">
        <v>0</v>
      </c>
      <c r="H28" s="61">
        <v>2700000</v>
      </c>
      <c r="I28" s="61">
        <v>4600000</v>
      </c>
      <c r="J28" s="61">
        <v>1000000</v>
      </c>
      <c r="K28" s="61">
        <v>600000</v>
      </c>
      <c r="L28" s="45">
        <v>0</v>
      </c>
      <c r="M28" s="45">
        <v>0</v>
      </c>
      <c r="N28" s="45">
        <v>0</v>
      </c>
      <c r="O28" s="45">
        <v>0</v>
      </c>
      <c r="P28" s="62">
        <v>0</v>
      </c>
      <c r="Q28" s="62">
        <v>0</v>
      </c>
      <c r="R28" s="28">
        <f t="shared" si="0"/>
        <v>10800000</v>
      </c>
      <c r="S28" s="145"/>
      <c r="T28" s="233"/>
      <c r="V28" s="10"/>
    </row>
    <row r="29" spans="1:22" s="5" customFormat="1" ht="25.5" customHeight="1">
      <c r="A29" s="179">
        <v>9</v>
      </c>
      <c r="B29" s="176">
        <v>1069385</v>
      </c>
      <c r="C29" s="157" t="s">
        <v>45</v>
      </c>
      <c r="D29" s="43">
        <v>133</v>
      </c>
      <c r="E29" s="58" t="s">
        <v>20</v>
      </c>
      <c r="F29" s="62">
        <v>0</v>
      </c>
      <c r="G29" s="84">
        <v>0</v>
      </c>
      <c r="H29" s="61">
        <v>0</v>
      </c>
      <c r="I29" s="61">
        <v>0</v>
      </c>
      <c r="J29" s="61">
        <v>0</v>
      </c>
      <c r="K29" s="61">
        <v>0</v>
      </c>
      <c r="L29" s="61">
        <v>24000000</v>
      </c>
      <c r="M29" s="62">
        <v>24000000</v>
      </c>
      <c r="N29" s="62">
        <v>24000000</v>
      </c>
      <c r="O29" s="62">
        <v>24000000</v>
      </c>
      <c r="P29" s="62">
        <v>0</v>
      </c>
      <c r="Q29" s="62">
        <v>0</v>
      </c>
      <c r="R29" s="28">
        <f t="shared" si="0"/>
        <v>96000000</v>
      </c>
      <c r="S29" s="230">
        <v>9000000</v>
      </c>
      <c r="T29" s="146">
        <f>R29+R30+S29</f>
        <v>117000000</v>
      </c>
      <c r="V29" s="10"/>
    </row>
    <row r="30" spans="1:22" s="5" customFormat="1" ht="25.5" customHeight="1">
      <c r="A30" s="179"/>
      <c r="B30" s="220"/>
      <c r="C30" s="158"/>
      <c r="D30" s="35">
        <v>111</v>
      </c>
      <c r="E30" s="60" t="s">
        <v>21</v>
      </c>
      <c r="F30" s="62">
        <v>0</v>
      </c>
      <c r="G30" s="84">
        <v>0</v>
      </c>
      <c r="H30" s="61">
        <v>0</v>
      </c>
      <c r="I30" s="61">
        <v>0</v>
      </c>
      <c r="J30" s="61">
        <v>0</v>
      </c>
      <c r="K30" s="61">
        <v>0</v>
      </c>
      <c r="L30" s="61">
        <v>3000000</v>
      </c>
      <c r="M30" s="62">
        <v>3000000</v>
      </c>
      <c r="N30" s="62">
        <v>3000000</v>
      </c>
      <c r="O30" s="62">
        <v>3000000</v>
      </c>
      <c r="P30" s="62">
        <v>0</v>
      </c>
      <c r="Q30" s="62">
        <v>0</v>
      </c>
      <c r="R30" s="28">
        <f t="shared" si="0"/>
        <v>12000000</v>
      </c>
      <c r="S30" s="231"/>
      <c r="T30" s="147"/>
      <c r="V30" s="10"/>
    </row>
    <row r="31" spans="1:22" s="5" customFormat="1" ht="25.5" customHeight="1">
      <c r="A31" s="179"/>
      <c r="B31" s="177"/>
      <c r="C31" s="159"/>
      <c r="D31" s="35">
        <v>232</v>
      </c>
      <c r="E31" s="61" t="s">
        <v>44</v>
      </c>
      <c r="F31" s="62">
        <v>0</v>
      </c>
      <c r="G31" s="84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28">
        <f t="shared" si="0"/>
        <v>0</v>
      </c>
      <c r="S31" s="232"/>
      <c r="T31" s="148"/>
      <c r="V31" s="10"/>
    </row>
    <row r="32" spans="1:22" s="5" customFormat="1" ht="21.75" customHeight="1">
      <c r="A32" s="218"/>
      <c r="B32" s="210"/>
      <c r="C32" s="212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28">
        <f t="shared" si="0"/>
        <v>0</v>
      </c>
      <c r="S32" s="115">
        <f>R32/12</f>
        <v>0</v>
      </c>
      <c r="T32" s="234">
        <f>+T26+T23+T20+T17+T15+T13+T11+T9</f>
        <v>490150000</v>
      </c>
      <c r="U32" s="254"/>
      <c r="V32" s="10"/>
    </row>
    <row r="33" spans="1:22" s="5" customFormat="1" ht="21.75" customHeight="1">
      <c r="A33" s="219"/>
      <c r="B33" s="211"/>
      <c r="C33" s="213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28">
        <f t="shared" si="0"/>
        <v>0</v>
      </c>
      <c r="S33" s="116"/>
      <c r="T33" s="235"/>
      <c r="U33" s="254"/>
      <c r="V33" s="10"/>
    </row>
    <row r="34" spans="1:22" s="5" customFormat="1" ht="21.75" customHeight="1">
      <c r="A34" s="219"/>
      <c r="B34" s="211"/>
      <c r="C34" s="213"/>
      <c r="D34" s="49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28">
        <f t="shared" si="0"/>
        <v>0</v>
      </c>
      <c r="S34" s="116">
        <f>R34/12</f>
        <v>0</v>
      </c>
      <c r="T34" s="236"/>
      <c r="U34" s="254"/>
      <c r="V34" s="10"/>
    </row>
    <row r="35" spans="1:22" s="5" customFormat="1" ht="21.75" customHeight="1">
      <c r="A35" s="179">
        <v>10</v>
      </c>
      <c r="B35" s="187">
        <v>5582608</v>
      </c>
      <c r="C35" s="186" t="s">
        <v>54</v>
      </c>
      <c r="D35" s="35">
        <v>232</v>
      </c>
      <c r="E35" s="36" t="s">
        <v>28</v>
      </c>
      <c r="F35" s="16">
        <v>2000000</v>
      </c>
      <c r="G35" s="16">
        <v>2000000</v>
      </c>
      <c r="H35" s="16">
        <v>2000000</v>
      </c>
      <c r="I35" s="16">
        <v>2000000</v>
      </c>
      <c r="J35" s="16">
        <v>2000000</v>
      </c>
      <c r="K35" s="16">
        <v>2000000</v>
      </c>
      <c r="L35" s="16">
        <v>2000000</v>
      </c>
      <c r="M35" s="16">
        <v>2000000</v>
      </c>
      <c r="N35" s="16">
        <v>2000000</v>
      </c>
      <c r="O35" s="16">
        <v>2000000</v>
      </c>
      <c r="P35" s="16">
        <v>2000000</v>
      </c>
      <c r="Q35" s="16">
        <v>2000000</v>
      </c>
      <c r="R35" s="28">
        <f t="shared" si="0"/>
        <v>24000000</v>
      </c>
      <c r="S35" s="143">
        <v>2000000</v>
      </c>
      <c r="T35" s="129">
        <f>R35+R36+S35</f>
        <v>27000000</v>
      </c>
      <c r="V35" s="10"/>
    </row>
    <row r="36" spans="1:22" s="5" customFormat="1" ht="21.75" customHeight="1">
      <c r="A36" s="179"/>
      <c r="B36" s="187"/>
      <c r="C36" s="186"/>
      <c r="D36" s="35">
        <v>144</v>
      </c>
      <c r="E36" s="36" t="s">
        <v>22</v>
      </c>
      <c r="F36" s="16">
        <v>0</v>
      </c>
      <c r="G36" s="16">
        <v>350000</v>
      </c>
      <c r="H36" s="16">
        <v>0</v>
      </c>
      <c r="I36" s="16">
        <v>0</v>
      </c>
      <c r="J36" s="16">
        <v>350000</v>
      </c>
      <c r="K36" s="16">
        <v>0</v>
      </c>
      <c r="L36" s="16">
        <v>0</v>
      </c>
      <c r="M36" s="16">
        <v>300000</v>
      </c>
      <c r="N36" s="16">
        <v>0</v>
      </c>
      <c r="O36" s="16">
        <v>0</v>
      </c>
      <c r="P36" s="16">
        <v>0</v>
      </c>
      <c r="Q36" s="16">
        <v>0</v>
      </c>
      <c r="R36" s="28">
        <f t="shared" si="0"/>
        <v>1000000</v>
      </c>
      <c r="S36" s="145"/>
      <c r="T36" s="129"/>
      <c r="V36" s="10"/>
    </row>
    <row r="37" spans="1:22" s="5" customFormat="1" ht="21.75" customHeight="1">
      <c r="A37" s="179">
        <v>11</v>
      </c>
      <c r="B37" s="187">
        <v>6328818</v>
      </c>
      <c r="C37" s="186" t="s">
        <v>115</v>
      </c>
      <c r="D37" s="35">
        <v>232</v>
      </c>
      <c r="E37" s="36" t="s">
        <v>28</v>
      </c>
      <c r="F37" s="16">
        <v>1600000</v>
      </c>
      <c r="G37" s="16">
        <v>1600000</v>
      </c>
      <c r="H37" s="16">
        <v>1600000</v>
      </c>
      <c r="I37" s="16">
        <v>1600000</v>
      </c>
      <c r="J37" s="16">
        <v>1600000</v>
      </c>
      <c r="K37" s="16">
        <v>1600000</v>
      </c>
      <c r="L37" s="16">
        <v>1600000</v>
      </c>
      <c r="M37" s="16">
        <v>1600000</v>
      </c>
      <c r="N37" s="16">
        <v>1600000</v>
      </c>
      <c r="O37" s="16">
        <v>1600000</v>
      </c>
      <c r="P37" s="16">
        <v>1600000</v>
      </c>
      <c r="Q37" s="16">
        <v>1600000</v>
      </c>
      <c r="R37" s="28">
        <f t="shared" si="0"/>
        <v>19200000</v>
      </c>
      <c r="S37" s="143">
        <v>1600000</v>
      </c>
      <c r="T37" s="129">
        <f>R37+S37</f>
        <v>20800000</v>
      </c>
      <c r="V37" s="10"/>
    </row>
    <row r="38" spans="1:22" s="5" customFormat="1" ht="21.75" customHeight="1">
      <c r="A38" s="179"/>
      <c r="B38" s="187"/>
      <c r="C38" s="186"/>
      <c r="D38" s="35">
        <v>144</v>
      </c>
      <c r="E38" s="36" t="s">
        <v>22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28">
        <f t="shared" si="0"/>
        <v>0</v>
      </c>
      <c r="S38" s="145"/>
      <c r="T38" s="129"/>
      <c r="V38" s="10"/>
    </row>
    <row r="39" spans="1:22" s="5" customFormat="1" ht="21.75" customHeight="1">
      <c r="A39" s="179">
        <v>12</v>
      </c>
      <c r="B39" s="187">
        <v>3319752</v>
      </c>
      <c r="C39" s="186" t="s">
        <v>63</v>
      </c>
      <c r="D39" s="35">
        <v>232</v>
      </c>
      <c r="E39" s="36" t="s">
        <v>28</v>
      </c>
      <c r="F39" s="16">
        <v>900000</v>
      </c>
      <c r="G39" s="16">
        <v>900000</v>
      </c>
      <c r="H39" s="16">
        <v>900000</v>
      </c>
      <c r="I39" s="16">
        <v>900000</v>
      </c>
      <c r="J39" s="16">
        <v>900000</v>
      </c>
      <c r="K39" s="16">
        <v>900000</v>
      </c>
      <c r="L39" s="16">
        <v>900000</v>
      </c>
      <c r="M39" s="16">
        <v>900000</v>
      </c>
      <c r="N39" s="16">
        <v>900000</v>
      </c>
      <c r="O39" s="16">
        <v>900000</v>
      </c>
      <c r="P39" s="16">
        <v>900000</v>
      </c>
      <c r="Q39" s="16">
        <v>900000</v>
      </c>
      <c r="R39" s="28">
        <f t="shared" si="0"/>
        <v>10800000</v>
      </c>
      <c r="S39" s="143">
        <v>900000</v>
      </c>
      <c r="T39" s="129">
        <f>R39+S39</f>
        <v>11700000</v>
      </c>
      <c r="V39" s="10"/>
    </row>
    <row r="40" spans="1:22" s="5" customFormat="1" ht="21.75" customHeight="1">
      <c r="A40" s="179"/>
      <c r="B40" s="187"/>
      <c r="C40" s="186"/>
      <c r="D40" s="35">
        <v>144</v>
      </c>
      <c r="E40" s="38" t="s">
        <v>22</v>
      </c>
      <c r="F40" s="16">
        <v>0</v>
      </c>
      <c r="G40" s="16"/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/>
      <c r="P40" s="16">
        <v>0</v>
      </c>
      <c r="Q40" s="16">
        <v>0</v>
      </c>
      <c r="R40" s="28">
        <f t="shared" si="0"/>
        <v>0</v>
      </c>
      <c r="S40" s="145"/>
      <c r="T40" s="129"/>
      <c r="V40" s="10"/>
    </row>
    <row r="41" spans="1:22" s="5" customFormat="1" ht="21.75" customHeight="1">
      <c r="A41" s="17"/>
      <c r="B41" s="23"/>
      <c r="C41" s="64" t="s">
        <v>23</v>
      </c>
      <c r="D41" s="67"/>
      <c r="E41" s="68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28">
        <f t="shared" si="0"/>
        <v>0</v>
      </c>
      <c r="S41" s="117"/>
      <c r="T41" s="228">
        <f>T35+T37+T39</f>
        <v>59500000</v>
      </c>
      <c r="V41" s="10"/>
    </row>
    <row r="42" spans="1:22" s="5" customFormat="1" ht="21.75" customHeight="1">
      <c r="A42" s="18"/>
      <c r="B42" s="24"/>
      <c r="C42" s="65"/>
      <c r="D42" s="69">
        <f>SUM(F41:Q41)</f>
        <v>0</v>
      </c>
      <c r="E42" s="69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28">
        <f t="shared" si="0"/>
        <v>0</v>
      </c>
      <c r="S42" s="118"/>
      <c r="T42" s="229"/>
      <c r="V42" s="10"/>
    </row>
    <row r="43" spans="1:22" s="5" customFormat="1" ht="21.75" customHeight="1">
      <c r="A43" s="182">
        <v>13</v>
      </c>
      <c r="B43" s="190">
        <v>4044904</v>
      </c>
      <c r="C43" s="174" t="s">
        <v>27</v>
      </c>
      <c r="D43" s="63">
        <v>222</v>
      </c>
      <c r="E43" s="66" t="s">
        <v>28</v>
      </c>
      <c r="F43" s="45">
        <v>1645000</v>
      </c>
      <c r="G43" s="45">
        <v>1540000</v>
      </c>
      <c r="H43" s="45">
        <v>1610000</v>
      </c>
      <c r="I43" s="45">
        <v>1505000</v>
      </c>
      <c r="J43" s="45">
        <v>1575000</v>
      </c>
      <c r="K43" s="45">
        <v>1575000</v>
      </c>
      <c r="L43" s="45">
        <v>1785000</v>
      </c>
      <c r="M43" s="45">
        <v>1680000</v>
      </c>
      <c r="N43" s="45">
        <v>1680000</v>
      </c>
      <c r="O43" s="45">
        <v>1610000</v>
      </c>
      <c r="P43" s="45">
        <v>1750000</v>
      </c>
      <c r="Q43" s="45">
        <v>1505000</v>
      </c>
      <c r="R43" s="28">
        <f t="shared" si="0"/>
        <v>19460000</v>
      </c>
      <c r="S43" s="143">
        <v>1500000</v>
      </c>
      <c r="T43" s="129">
        <f>R43+S43</f>
        <v>20960000</v>
      </c>
      <c r="U43" s="21"/>
      <c r="V43" s="10"/>
    </row>
    <row r="44" spans="1:22" s="5" customFormat="1" ht="21" customHeight="1">
      <c r="A44" s="183"/>
      <c r="B44" s="191"/>
      <c r="C44" s="175"/>
      <c r="D44" s="35">
        <v>144</v>
      </c>
      <c r="E44" s="36" t="s">
        <v>22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28">
        <f t="shared" si="0"/>
        <v>0</v>
      </c>
      <c r="S44" s="145"/>
      <c r="T44" s="129"/>
      <c r="V44" s="10"/>
    </row>
    <row r="45" spans="1:22" s="5" customFormat="1" ht="21" customHeight="1">
      <c r="A45" s="182">
        <v>14</v>
      </c>
      <c r="B45" s="176">
        <v>5551882</v>
      </c>
      <c r="C45" s="174" t="s">
        <v>135</v>
      </c>
      <c r="D45" s="35">
        <v>232</v>
      </c>
      <c r="E45" s="36" t="s">
        <v>28</v>
      </c>
      <c r="F45" s="45">
        <v>1750000</v>
      </c>
      <c r="G45" s="45">
        <v>1645000</v>
      </c>
      <c r="H45" s="45">
        <v>1470000</v>
      </c>
      <c r="I45" s="45">
        <v>1435000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28">
        <f t="shared" si="0"/>
        <v>6300000</v>
      </c>
      <c r="S45" s="143">
        <v>500000</v>
      </c>
      <c r="T45" s="129">
        <f>R45+S45</f>
        <v>6800000</v>
      </c>
      <c r="V45" s="10"/>
    </row>
    <row r="46" spans="1:22" s="5" customFormat="1" ht="21" customHeight="1">
      <c r="A46" s="183"/>
      <c r="B46" s="177"/>
      <c r="C46" s="175"/>
      <c r="D46" s="35">
        <v>144</v>
      </c>
      <c r="E46" s="36" t="s">
        <v>22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28">
        <f t="shared" si="0"/>
        <v>0</v>
      </c>
      <c r="S46" s="145"/>
      <c r="T46" s="129"/>
      <c r="V46" s="10"/>
    </row>
    <row r="47" spans="1:22" s="5" customFormat="1" ht="21" customHeight="1">
      <c r="A47" s="182">
        <v>15</v>
      </c>
      <c r="B47" s="176">
        <v>6978503</v>
      </c>
      <c r="C47" s="174" t="s">
        <v>140</v>
      </c>
      <c r="D47" s="35">
        <v>232</v>
      </c>
      <c r="E47" s="36" t="s">
        <v>28</v>
      </c>
      <c r="F47" s="45">
        <v>1120000</v>
      </c>
      <c r="G47" s="45">
        <v>1505000</v>
      </c>
      <c r="H47" s="45">
        <v>1540000</v>
      </c>
      <c r="I47" s="45">
        <v>1470000</v>
      </c>
      <c r="J47" s="45">
        <v>1260000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28">
        <f t="shared" si="0"/>
        <v>6895000</v>
      </c>
      <c r="S47" s="143">
        <v>625000</v>
      </c>
      <c r="T47" s="129">
        <f>R47+S47</f>
        <v>7520000</v>
      </c>
      <c r="V47" s="10"/>
    </row>
    <row r="48" spans="1:22" s="5" customFormat="1" ht="21" customHeight="1">
      <c r="A48" s="183"/>
      <c r="B48" s="177"/>
      <c r="C48" s="175"/>
      <c r="D48" s="35">
        <v>144</v>
      </c>
      <c r="E48" s="36" t="s">
        <v>22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28">
        <f t="shared" si="0"/>
        <v>0</v>
      </c>
      <c r="S48" s="145"/>
      <c r="T48" s="129"/>
      <c r="V48" s="10"/>
    </row>
    <row r="49" spans="1:22" s="5" customFormat="1" ht="21.75" customHeight="1">
      <c r="A49" s="179">
        <v>16</v>
      </c>
      <c r="B49" s="187">
        <v>1744879</v>
      </c>
      <c r="C49" s="186" t="s">
        <v>46</v>
      </c>
      <c r="D49" s="35">
        <v>232</v>
      </c>
      <c r="E49" s="36" t="s">
        <v>28</v>
      </c>
      <c r="F49" s="45">
        <v>1645000</v>
      </c>
      <c r="G49" s="45">
        <v>1540000</v>
      </c>
      <c r="H49" s="45">
        <v>1540000</v>
      </c>
      <c r="I49" s="45">
        <v>1505000</v>
      </c>
      <c r="J49" s="45">
        <v>1540000</v>
      </c>
      <c r="K49" s="45">
        <v>1540000</v>
      </c>
      <c r="L49" s="45">
        <v>1715000</v>
      </c>
      <c r="M49" s="45">
        <v>1645000</v>
      </c>
      <c r="N49" s="45">
        <v>1540000</v>
      </c>
      <c r="O49" s="45">
        <v>1505000</v>
      </c>
      <c r="P49" s="45">
        <v>1575000</v>
      </c>
      <c r="Q49" s="45">
        <v>0</v>
      </c>
      <c r="R49" s="28">
        <f t="shared" si="0"/>
        <v>17290000</v>
      </c>
      <c r="S49" s="143">
        <v>1375000</v>
      </c>
      <c r="T49" s="129">
        <f>R49+S49</f>
        <v>18665000</v>
      </c>
      <c r="V49" s="10"/>
    </row>
    <row r="50" spans="1:22" s="5" customFormat="1" ht="21.75" customHeight="1">
      <c r="A50" s="179"/>
      <c r="B50" s="187"/>
      <c r="C50" s="186"/>
      <c r="D50" s="35">
        <v>144</v>
      </c>
      <c r="E50" s="36" t="s">
        <v>22</v>
      </c>
      <c r="F50" s="45">
        <v>0</v>
      </c>
      <c r="G50" s="45">
        <v>0</v>
      </c>
      <c r="H50" s="45">
        <v>0</v>
      </c>
      <c r="I50" s="45">
        <v>0</v>
      </c>
      <c r="J50" s="45"/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28">
        <f t="shared" si="0"/>
        <v>0</v>
      </c>
      <c r="S50" s="145"/>
      <c r="T50" s="129"/>
      <c r="U50" s="11"/>
      <c r="V50" s="10"/>
    </row>
    <row r="51" spans="1:22" s="5" customFormat="1" ht="21.75" customHeight="1">
      <c r="A51" s="179">
        <v>17</v>
      </c>
      <c r="B51" s="187">
        <v>3306840</v>
      </c>
      <c r="C51" s="186" t="s">
        <v>73</v>
      </c>
      <c r="D51" s="35">
        <v>232</v>
      </c>
      <c r="E51" s="36" t="s">
        <v>28</v>
      </c>
      <c r="F51" s="45">
        <v>1400000</v>
      </c>
      <c r="G51" s="45">
        <v>1540000</v>
      </c>
      <c r="H51" s="45">
        <v>1610000</v>
      </c>
      <c r="I51" s="45">
        <v>1575000</v>
      </c>
      <c r="J51" s="45">
        <v>1540000</v>
      </c>
      <c r="K51" s="45">
        <v>1540000</v>
      </c>
      <c r="L51" s="45">
        <v>1785000</v>
      </c>
      <c r="M51" s="45">
        <v>1610000</v>
      </c>
      <c r="N51" s="45">
        <v>1540000</v>
      </c>
      <c r="O51" s="45">
        <v>1505000</v>
      </c>
      <c r="P51" s="45">
        <v>1645000</v>
      </c>
      <c r="Q51" s="45">
        <v>1505000</v>
      </c>
      <c r="R51" s="28">
        <f t="shared" si="0"/>
        <v>18795000</v>
      </c>
      <c r="S51" s="143">
        <v>1500000</v>
      </c>
      <c r="T51" s="129">
        <f>R51+S51</f>
        <v>20295000</v>
      </c>
      <c r="V51" s="10"/>
    </row>
    <row r="52" spans="1:22" s="5" customFormat="1" ht="21.75" customHeight="1">
      <c r="A52" s="179"/>
      <c r="B52" s="187"/>
      <c r="C52" s="186"/>
      <c r="D52" s="35">
        <v>144</v>
      </c>
      <c r="E52" s="36" t="s">
        <v>22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28">
        <f t="shared" si="0"/>
        <v>0</v>
      </c>
      <c r="S52" s="145"/>
      <c r="T52" s="129"/>
      <c r="V52" s="10"/>
    </row>
    <row r="53" spans="1:22" s="5" customFormat="1" ht="21.75" customHeight="1">
      <c r="A53" s="179">
        <v>18</v>
      </c>
      <c r="B53" s="187">
        <v>3937013</v>
      </c>
      <c r="C53" s="186" t="s">
        <v>47</v>
      </c>
      <c r="D53" s="35">
        <v>232</v>
      </c>
      <c r="E53" s="36" t="s">
        <v>28</v>
      </c>
      <c r="F53" s="45">
        <v>1575000</v>
      </c>
      <c r="G53" s="45">
        <v>1540000</v>
      </c>
      <c r="H53" s="45">
        <v>1470000</v>
      </c>
      <c r="I53" s="45">
        <v>1505000</v>
      </c>
      <c r="J53" s="45">
        <v>1575000</v>
      </c>
      <c r="K53" s="45">
        <v>1575000</v>
      </c>
      <c r="L53" s="45">
        <v>1785000</v>
      </c>
      <c r="M53" s="45">
        <v>1610000</v>
      </c>
      <c r="N53" s="45">
        <v>1540000</v>
      </c>
      <c r="O53" s="45">
        <v>1470000</v>
      </c>
      <c r="P53" s="45">
        <v>1610000</v>
      </c>
      <c r="Q53" s="45">
        <v>0</v>
      </c>
      <c r="R53" s="28">
        <f t="shared" si="0"/>
        <v>17255000</v>
      </c>
      <c r="S53" s="143">
        <v>1375000</v>
      </c>
      <c r="T53" s="129">
        <f>R53+S53</f>
        <v>18630000</v>
      </c>
      <c r="V53" s="10"/>
    </row>
    <row r="54" spans="1:22" s="5" customFormat="1" ht="21.75" customHeight="1">
      <c r="A54" s="179"/>
      <c r="B54" s="187"/>
      <c r="C54" s="186"/>
      <c r="D54" s="35">
        <v>144</v>
      </c>
      <c r="E54" s="36" t="s">
        <v>22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28">
        <f t="shared" si="0"/>
        <v>0</v>
      </c>
      <c r="S54" s="145"/>
      <c r="T54" s="129"/>
      <c r="V54" s="10"/>
    </row>
    <row r="55" spans="1:22" s="5" customFormat="1" ht="21.75" customHeight="1">
      <c r="A55" s="179">
        <v>19</v>
      </c>
      <c r="B55" s="187">
        <v>3530583</v>
      </c>
      <c r="C55" s="186" t="s">
        <v>48</v>
      </c>
      <c r="D55" s="35">
        <v>232</v>
      </c>
      <c r="E55" s="36" t="s">
        <v>28</v>
      </c>
      <c r="F55" s="45">
        <v>1435000</v>
      </c>
      <c r="G55" s="45">
        <v>1540000</v>
      </c>
      <c r="H55" s="45">
        <v>1505000</v>
      </c>
      <c r="I55" s="45">
        <v>1505000</v>
      </c>
      <c r="J55" s="45">
        <v>1540000</v>
      </c>
      <c r="K55" s="45">
        <v>1540000</v>
      </c>
      <c r="L55" s="45">
        <v>1610000</v>
      </c>
      <c r="M55" s="45">
        <v>1400000</v>
      </c>
      <c r="N55" s="45">
        <v>1365000</v>
      </c>
      <c r="O55" s="45">
        <v>1505000</v>
      </c>
      <c r="P55" s="45">
        <v>1400000</v>
      </c>
      <c r="Q55" s="45">
        <v>1400000</v>
      </c>
      <c r="R55" s="28">
        <f t="shared" si="0"/>
        <v>17745000</v>
      </c>
      <c r="S55" s="143">
        <v>1500000</v>
      </c>
      <c r="T55" s="129">
        <f aca="true" t="shared" si="1" ref="T55:T85">R55+S55</f>
        <v>19245000</v>
      </c>
      <c r="V55" s="10"/>
    </row>
    <row r="56" spans="1:22" s="5" customFormat="1" ht="21.75" customHeight="1">
      <c r="A56" s="179"/>
      <c r="B56" s="187"/>
      <c r="C56" s="186"/>
      <c r="D56" s="35">
        <v>144</v>
      </c>
      <c r="E56" s="36" t="s">
        <v>22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28">
        <f t="shared" si="0"/>
        <v>0</v>
      </c>
      <c r="S56" s="145"/>
      <c r="T56" s="129"/>
      <c r="V56" s="10"/>
    </row>
    <row r="57" spans="1:22" s="5" customFormat="1" ht="21.75" customHeight="1">
      <c r="A57" s="179">
        <v>20</v>
      </c>
      <c r="B57" s="187">
        <v>4614356</v>
      </c>
      <c r="C57" s="186" t="s">
        <v>49</v>
      </c>
      <c r="D57" s="35">
        <v>232</v>
      </c>
      <c r="E57" s="36" t="s">
        <v>28</v>
      </c>
      <c r="F57" s="45">
        <v>1645000</v>
      </c>
      <c r="G57" s="45">
        <v>1610000</v>
      </c>
      <c r="H57" s="45">
        <v>1680000</v>
      </c>
      <c r="I57" s="45">
        <v>1575000</v>
      </c>
      <c r="J57" s="45">
        <v>2170000</v>
      </c>
      <c r="K57" s="45">
        <v>2170000</v>
      </c>
      <c r="L57" s="45">
        <v>2240000</v>
      </c>
      <c r="M57" s="45">
        <v>2240000</v>
      </c>
      <c r="N57" s="45">
        <v>2170000</v>
      </c>
      <c r="O57" s="45">
        <v>2170000</v>
      </c>
      <c r="P57" s="45">
        <v>2310000</v>
      </c>
      <c r="Q57" s="45">
        <v>2170000</v>
      </c>
      <c r="R57" s="28">
        <f t="shared" si="0"/>
        <v>24150000</v>
      </c>
      <c r="S57" s="143">
        <v>1500000</v>
      </c>
      <c r="T57" s="129">
        <f t="shared" si="1"/>
        <v>25650000</v>
      </c>
      <c r="V57" s="10"/>
    </row>
    <row r="58" spans="1:22" s="5" customFormat="1" ht="21.75" customHeight="1">
      <c r="A58" s="179"/>
      <c r="B58" s="187"/>
      <c r="C58" s="186"/>
      <c r="D58" s="35">
        <v>144</v>
      </c>
      <c r="E58" s="36" t="s">
        <v>22</v>
      </c>
      <c r="F58" s="45">
        <v>0</v>
      </c>
      <c r="G58" s="45">
        <v>0</v>
      </c>
      <c r="H58" s="45">
        <v>0</v>
      </c>
      <c r="I58" s="45">
        <v>0</v>
      </c>
      <c r="J58" s="45"/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28">
        <f t="shared" si="0"/>
        <v>0</v>
      </c>
      <c r="S58" s="145"/>
      <c r="T58" s="129"/>
      <c r="V58" s="10"/>
    </row>
    <row r="59" spans="1:22" s="5" customFormat="1" ht="21.75" customHeight="1">
      <c r="A59" s="179">
        <v>21</v>
      </c>
      <c r="B59" s="187">
        <v>4367579</v>
      </c>
      <c r="C59" s="186" t="s">
        <v>50</v>
      </c>
      <c r="D59" s="35">
        <v>232</v>
      </c>
      <c r="E59" s="36" t="s">
        <v>28</v>
      </c>
      <c r="F59" s="45">
        <v>560000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28">
        <f t="shared" si="0"/>
        <v>560000</v>
      </c>
      <c r="S59" s="143">
        <v>50000</v>
      </c>
      <c r="T59" s="129">
        <f t="shared" si="1"/>
        <v>610000</v>
      </c>
      <c r="V59" s="10"/>
    </row>
    <row r="60" spans="1:22" s="5" customFormat="1" ht="21.75" customHeight="1">
      <c r="A60" s="179"/>
      <c r="B60" s="187"/>
      <c r="C60" s="186"/>
      <c r="D60" s="35">
        <v>144</v>
      </c>
      <c r="E60" s="36" t="s">
        <v>22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28">
        <f t="shared" si="0"/>
        <v>0</v>
      </c>
      <c r="S60" s="145"/>
      <c r="T60" s="129"/>
      <c r="V60" s="10"/>
    </row>
    <row r="61" spans="1:22" s="5" customFormat="1" ht="21.75" customHeight="1">
      <c r="A61" s="179">
        <v>22</v>
      </c>
      <c r="B61" s="187">
        <v>4495225</v>
      </c>
      <c r="C61" s="186" t="s">
        <v>51</v>
      </c>
      <c r="D61" s="35">
        <v>232</v>
      </c>
      <c r="E61" s="36" t="s">
        <v>28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1785000</v>
      </c>
      <c r="M61" s="45">
        <v>1680000</v>
      </c>
      <c r="N61" s="45">
        <v>1680000</v>
      </c>
      <c r="O61" s="45">
        <v>1610000</v>
      </c>
      <c r="P61" s="45">
        <v>1680000</v>
      </c>
      <c r="Q61" s="45">
        <v>1575000</v>
      </c>
      <c r="R61" s="28">
        <f t="shared" si="0"/>
        <v>10010000</v>
      </c>
      <c r="S61" s="143">
        <v>750000</v>
      </c>
      <c r="T61" s="129">
        <f t="shared" si="1"/>
        <v>10760000</v>
      </c>
      <c r="V61" s="10"/>
    </row>
    <row r="62" spans="1:22" s="5" customFormat="1" ht="21.75" customHeight="1">
      <c r="A62" s="179"/>
      <c r="B62" s="187"/>
      <c r="C62" s="186"/>
      <c r="D62" s="35">
        <v>144</v>
      </c>
      <c r="E62" s="36" t="s">
        <v>22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28">
        <f t="shared" si="0"/>
        <v>0</v>
      </c>
      <c r="S62" s="145"/>
      <c r="T62" s="129"/>
      <c r="V62" s="10"/>
    </row>
    <row r="63" spans="1:22" s="5" customFormat="1" ht="21.75" customHeight="1">
      <c r="A63" s="179">
        <v>23</v>
      </c>
      <c r="B63" s="187">
        <v>4585857</v>
      </c>
      <c r="C63" s="186" t="s">
        <v>64</v>
      </c>
      <c r="D63" s="35">
        <v>232</v>
      </c>
      <c r="E63" s="36" t="s">
        <v>28</v>
      </c>
      <c r="F63" s="45">
        <v>1400000</v>
      </c>
      <c r="G63" s="45">
        <v>1540000</v>
      </c>
      <c r="H63" s="45">
        <v>1610000</v>
      </c>
      <c r="I63" s="45">
        <v>1470000</v>
      </c>
      <c r="J63" s="45">
        <v>1575000</v>
      </c>
      <c r="K63" s="45">
        <v>1575000</v>
      </c>
      <c r="L63" s="45">
        <v>1715000</v>
      </c>
      <c r="M63" s="45">
        <v>1540000</v>
      </c>
      <c r="N63" s="45">
        <v>1610000</v>
      </c>
      <c r="O63" s="45">
        <v>1540000</v>
      </c>
      <c r="P63" s="45">
        <v>1645000</v>
      </c>
      <c r="Q63" s="45">
        <v>0</v>
      </c>
      <c r="R63" s="28">
        <f t="shared" si="0"/>
        <v>17220000</v>
      </c>
      <c r="S63" s="143">
        <v>1375000</v>
      </c>
      <c r="T63" s="129">
        <f t="shared" si="1"/>
        <v>18595000</v>
      </c>
      <c r="V63" s="10"/>
    </row>
    <row r="64" spans="1:22" s="5" customFormat="1" ht="21.75" customHeight="1">
      <c r="A64" s="179"/>
      <c r="B64" s="187"/>
      <c r="C64" s="186"/>
      <c r="D64" s="35">
        <v>144</v>
      </c>
      <c r="E64" s="36" t="s">
        <v>22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28">
        <f t="shared" si="0"/>
        <v>0</v>
      </c>
      <c r="S64" s="145"/>
      <c r="T64" s="129"/>
      <c r="V64" s="10"/>
    </row>
    <row r="65" spans="1:22" s="5" customFormat="1" ht="21.75" customHeight="1">
      <c r="A65" s="179">
        <v>24</v>
      </c>
      <c r="B65" s="187">
        <v>2418085</v>
      </c>
      <c r="C65" s="186" t="s">
        <v>87</v>
      </c>
      <c r="D65" s="35">
        <v>232</v>
      </c>
      <c r="E65" s="36" t="s">
        <v>28</v>
      </c>
      <c r="F65" s="45">
        <v>1645000</v>
      </c>
      <c r="G65" s="45">
        <v>1540000</v>
      </c>
      <c r="H65" s="45">
        <v>1575000</v>
      </c>
      <c r="I65" s="45">
        <v>1575000</v>
      </c>
      <c r="J65" s="45">
        <v>1540000</v>
      </c>
      <c r="K65" s="45">
        <v>1540000</v>
      </c>
      <c r="L65" s="45">
        <v>1715000</v>
      </c>
      <c r="M65" s="45">
        <v>1680000</v>
      </c>
      <c r="N65" s="45">
        <v>1540000</v>
      </c>
      <c r="O65" s="45">
        <v>1575000</v>
      </c>
      <c r="P65" s="45">
        <v>1540000</v>
      </c>
      <c r="Q65" s="45">
        <v>1575000</v>
      </c>
      <c r="R65" s="28">
        <f t="shared" si="0"/>
        <v>19040000</v>
      </c>
      <c r="S65" s="143">
        <v>1500000</v>
      </c>
      <c r="T65" s="129">
        <f t="shared" si="1"/>
        <v>20540000</v>
      </c>
      <c r="V65" s="10"/>
    </row>
    <row r="66" spans="1:22" s="5" customFormat="1" ht="21.75" customHeight="1">
      <c r="A66" s="179"/>
      <c r="B66" s="187"/>
      <c r="C66" s="186"/>
      <c r="D66" s="35">
        <v>144</v>
      </c>
      <c r="E66" s="36" t="s">
        <v>22</v>
      </c>
      <c r="F66" s="45">
        <v>0</v>
      </c>
      <c r="G66" s="45">
        <v>0</v>
      </c>
      <c r="H66" s="45"/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28">
        <f t="shared" si="0"/>
        <v>0</v>
      </c>
      <c r="S66" s="145"/>
      <c r="T66" s="129"/>
      <c r="V66" s="10"/>
    </row>
    <row r="67" spans="1:22" s="5" customFormat="1" ht="21.75" customHeight="1">
      <c r="A67" s="179">
        <v>25</v>
      </c>
      <c r="B67" s="187">
        <v>4495064</v>
      </c>
      <c r="C67" s="186" t="s">
        <v>65</v>
      </c>
      <c r="D67" s="35">
        <v>232</v>
      </c>
      <c r="E67" s="36" t="s">
        <v>28</v>
      </c>
      <c r="F67" s="46">
        <v>1575000</v>
      </c>
      <c r="G67" s="46">
        <v>1540000</v>
      </c>
      <c r="H67" s="46">
        <v>1540000</v>
      </c>
      <c r="I67" s="45">
        <v>1505000</v>
      </c>
      <c r="J67" s="45">
        <v>1225000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28">
        <f t="shared" si="0"/>
        <v>7385000</v>
      </c>
      <c r="S67" s="143">
        <v>625000</v>
      </c>
      <c r="T67" s="129">
        <f t="shared" si="1"/>
        <v>8010000</v>
      </c>
      <c r="V67" s="10"/>
    </row>
    <row r="68" spans="1:22" s="5" customFormat="1" ht="21.75" customHeight="1">
      <c r="A68" s="179"/>
      <c r="B68" s="187"/>
      <c r="C68" s="186"/>
      <c r="D68" s="35">
        <v>144</v>
      </c>
      <c r="E68" s="36" t="s">
        <v>22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28">
        <f t="shared" si="0"/>
        <v>0</v>
      </c>
      <c r="S68" s="145"/>
      <c r="T68" s="129"/>
      <c r="V68" s="10"/>
    </row>
    <row r="69" spans="1:22" s="5" customFormat="1" ht="21.75" customHeight="1">
      <c r="A69" s="188">
        <v>26</v>
      </c>
      <c r="B69" s="190">
        <v>4925230</v>
      </c>
      <c r="C69" s="174" t="s">
        <v>66</v>
      </c>
      <c r="D69" s="35">
        <v>232</v>
      </c>
      <c r="E69" s="36" t="s">
        <v>28</v>
      </c>
      <c r="F69" s="45">
        <v>1365000</v>
      </c>
      <c r="G69" s="45">
        <v>1540000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28">
        <f t="shared" si="0"/>
        <v>2905000</v>
      </c>
      <c r="S69" s="143">
        <v>250000</v>
      </c>
      <c r="T69" s="129">
        <f t="shared" si="1"/>
        <v>3155000</v>
      </c>
      <c r="V69" s="10"/>
    </row>
    <row r="70" spans="1:22" s="5" customFormat="1" ht="21.75" customHeight="1">
      <c r="A70" s="189"/>
      <c r="B70" s="191"/>
      <c r="C70" s="175"/>
      <c r="D70" s="35">
        <v>144</v>
      </c>
      <c r="E70" s="36" t="s">
        <v>22</v>
      </c>
      <c r="F70" s="45">
        <v>0</v>
      </c>
      <c r="G70" s="45"/>
      <c r="H70" s="45">
        <v>0</v>
      </c>
      <c r="I70" s="45">
        <v>0</v>
      </c>
      <c r="J70" s="45">
        <v>0</v>
      </c>
      <c r="K70" s="45"/>
      <c r="L70" s="45">
        <v>0</v>
      </c>
      <c r="M70" s="45">
        <v>0</v>
      </c>
      <c r="N70" s="45"/>
      <c r="O70" s="45">
        <v>0</v>
      </c>
      <c r="P70" s="45">
        <v>0</v>
      </c>
      <c r="Q70" s="45">
        <v>0</v>
      </c>
      <c r="R70" s="28">
        <f t="shared" si="0"/>
        <v>0</v>
      </c>
      <c r="S70" s="145"/>
      <c r="T70" s="129"/>
      <c r="V70" s="10"/>
    </row>
    <row r="71" spans="1:22" s="5" customFormat="1" ht="21.75" customHeight="1">
      <c r="A71" s="188">
        <v>27</v>
      </c>
      <c r="B71" s="176">
        <v>5763910</v>
      </c>
      <c r="C71" s="174" t="s">
        <v>69</v>
      </c>
      <c r="D71" s="35">
        <v>232</v>
      </c>
      <c r="E71" s="36" t="s">
        <v>28</v>
      </c>
      <c r="F71" s="45">
        <v>1365000</v>
      </c>
      <c r="G71" s="47">
        <v>1505000</v>
      </c>
      <c r="H71" s="47">
        <v>1575000</v>
      </c>
      <c r="I71" s="45">
        <v>1470000</v>
      </c>
      <c r="J71" s="45">
        <v>1540000</v>
      </c>
      <c r="K71" s="45">
        <v>1540000</v>
      </c>
      <c r="L71" s="45">
        <v>1610000</v>
      </c>
      <c r="M71" s="45">
        <v>1225000</v>
      </c>
      <c r="N71" s="45">
        <v>1225000</v>
      </c>
      <c r="O71" s="45">
        <v>1330000</v>
      </c>
      <c r="P71" s="45">
        <v>1400000</v>
      </c>
      <c r="Q71" s="45">
        <v>1400000</v>
      </c>
      <c r="R71" s="28">
        <f t="shared" si="0"/>
        <v>17185000</v>
      </c>
      <c r="S71" s="143">
        <v>1500000</v>
      </c>
      <c r="T71" s="129">
        <f t="shared" si="1"/>
        <v>18685000</v>
      </c>
      <c r="V71" s="10"/>
    </row>
    <row r="72" spans="1:22" s="5" customFormat="1" ht="21.75" customHeight="1">
      <c r="A72" s="189"/>
      <c r="B72" s="177"/>
      <c r="C72" s="175"/>
      <c r="D72" s="35">
        <v>144</v>
      </c>
      <c r="E72" s="36" t="s">
        <v>22</v>
      </c>
      <c r="F72" s="45">
        <v>0</v>
      </c>
      <c r="G72" s="47">
        <v>0</v>
      </c>
      <c r="H72" s="47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28">
        <f t="shared" si="0"/>
        <v>0</v>
      </c>
      <c r="S72" s="145"/>
      <c r="T72" s="129"/>
      <c r="V72" s="10"/>
    </row>
    <row r="73" spans="1:22" s="5" customFormat="1" ht="21.75" customHeight="1">
      <c r="A73" s="188">
        <v>28</v>
      </c>
      <c r="B73" s="194">
        <v>1287540</v>
      </c>
      <c r="C73" s="174" t="s">
        <v>53</v>
      </c>
      <c r="D73" s="35">
        <v>232</v>
      </c>
      <c r="E73" s="36" t="s">
        <v>28</v>
      </c>
      <c r="F73" s="45">
        <v>1645000</v>
      </c>
      <c r="G73" s="46">
        <v>1540000</v>
      </c>
      <c r="H73" s="46">
        <v>1610000</v>
      </c>
      <c r="I73" s="45">
        <v>1505000</v>
      </c>
      <c r="J73" s="45">
        <v>1540000</v>
      </c>
      <c r="K73" s="45">
        <v>1540000</v>
      </c>
      <c r="L73" s="45">
        <v>1715000</v>
      </c>
      <c r="M73" s="45">
        <v>1545000</v>
      </c>
      <c r="N73" s="45">
        <v>1610000</v>
      </c>
      <c r="O73" s="45">
        <v>1610000</v>
      </c>
      <c r="P73" s="45">
        <v>1645000</v>
      </c>
      <c r="Q73" s="45">
        <v>0</v>
      </c>
      <c r="R73" s="28">
        <f t="shared" si="0"/>
        <v>17505000</v>
      </c>
      <c r="S73" s="143">
        <v>1375000</v>
      </c>
      <c r="T73" s="129">
        <f t="shared" si="1"/>
        <v>18880000</v>
      </c>
      <c r="V73" s="10"/>
    </row>
    <row r="74" spans="1:22" s="5" customFormat="1" ht="21.75" customHeight="1">
      <c r="A74" s="189"/>
      <c r="B74" s="195"/>
      <c r="C74" s="175"/>
      <c r="D74" s="35">
        <v>144</v>
      </c>
      <c r="E74" s="36" t="s">
        <v>22</v>
      </c>
      <c r="F74" s="45">
        <v>0</v>
      </c>
      <c r="G74" s="47">
        <v>0</v>
      </c>
      <c r="H74" s="47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28">
        <f aca="true" t="shared" si="2" ref="R74:R145">F74+G74+H74+I74+J74+K74+L74+M74+N74+O74+P74+Q74</f>
        <v>0</v>
      </c>
      <c r="S74" s="145"/>
      <c r="T74" s="129"/>
      <c r="V74" s="10"/>
    </row>
    <row r="75" spans="1:22" s="5" customFormat="1" ht="21.75" customHeight="1">
      <c r="A75" s="182">
        <v>29</v>
      </c>
      <c r="B75" s="190">
        <v>4009150</v>
      </c>
      <c r="C75" s="174" t="s">
        <v>172</v>
      </c>
      <c r="D75" s="35">
        <v>232</v>
      </c>
      <c r="E75" s="36" t="s">
        <v>28</v>
      </c>
      <c r="F75" s="45">
        <v>0</v>
      </c>
      <c r="G75" s="47">
        <v>0</v>
      </c>
      <c r="H75" s="47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1540000</v>
      </c>
      <c r="Q75" s="45">
        <v>1505000</v>
      </c>
      <c r="R75" s="28">
        <f t="shared" si="2"/>
        <v>3045000</v>
      </c>
      <c r="S75" s="143">
        <v>250000</v>
      </c>
      <c r="T75" s="129">
        <f t="shared" si="1"/>
        <v>3295000</v>
      </c>
      <c r="V75" s="10"/>
    </row>
    <row r="76" spans="1:22" s="5" customFormat="1" ht="21.75" customHeight="1">
      <c r="A76" s="183"/>
      <c r="B76" s="191"/>
      <c r="C76" s="175"/>
      <c r="D76" s="35">
        <v>144</v>
      </c>
      <c r="E76" s="36" t="s">
        <v>22</v>
      </c>
      <c r="F76" s="45">
        <v>0</v>
      </c>
      <c r="G76" s="47">
        <v>0</v>
      </c>
      <c r="H76" s="47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28">
        <f t="shared" si="2"/>
        <v>0</v>
      </c>
      <c r="S76" s="145"/>
      <c r="T76" s="129"/>
      <c r="V76" s="10"/>
    </row>
    <row r="77" spans="1:22" s="5" customFormat="1" ht="21.75" customHeight="1">
      <c r="A77" s="182">
        <v>30</v>
      </c>
      <c r="B77" s="176">
        <v>4473211</v>
      </c>
      <c r="C77" s="174" t="s">
        <v>121</v>
      </c>
      <c r="D77" s="35">
        <v>232</v>
      </c>
      <c r="E77" s="36" t="s">
        <v>28</v>
      </c>
      <c r="F77" s="45">
        <v>1505000</v>
      </c>
      <c r="G77" s="45">
        <v>1540000</v>
      </c>
      <c r="H77" s="45">
        <v>1575000</v>
      </c>
      <c r="I77" s="45">
        <v>1575000</v>
      </c>
      <c r="J77" s="45">
        <v>1505000</v>
      </c>
      <c r="K77" s="45">
        <v>1505000</v>
      </c>
      <c r="L77" s="45">
        <v>1610000</v>
      </c>
      <c r="M77" s="45">
        <v>1540000</v>
      </c>
      <c r="N77" s="45">
        <v>1540000</v>
      </c>
      <c r="O77" s="45">
        <v>1505000</v>
      </c>
      <c r="P77" s="45">
        <v>1540000</v>
      </c>
      <c r="Q77" s="45">
        <v>1505000</v>
      </c>
      <c r="R77" s="28">
        <f t="shared" si="2"/>
        <v>18445000</v>
      </c>
      <c r="S77" s="143">
        <v>1500000</v>
      </c>
      <c r="T77" s="129">
        <f t="shared" si="1"/>
        <v>19945000</v>
      </c>
      <c r="V77" s="10"/>
    </row>
    <row r="78" spans="1:22" s="5" customFormat="1" ht="21.75" customHeight="1">
      <c r="A78" s="183"/>
      <c r="B78" s="177"/>
      <c r="C78" s="175"/>
      <c r="D78" s="35">
        <v>144</v>
      </c>
      <c r="E78" s="36" t="s">
        <v>22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28">
        <f t="shared" si="2"/>
        <v>0</v>
      </c>
      <c r="S78" s="145"/>
      <c r="T78" s="129"/>
      <c r="V78" s="10"/>
    </row>
    <row r="79" spans="1:22" s="5" customFormat="1" ht="21.75" customHeight="1">
      <c r="A79" s="182">
        <v>31</v>
      </c>
      <c r="B79" s="176">
        <v>6978499</v>
      </c>
      <c r="C79" s="174" t="s">
        <v>124</v>
      </c>
      <c r="D79" s="35">
        <v>232</v>
      </c>
      <c r="E79" s="36" t="s">
        <v>28</v>
      </c>
      <c r="F79" s="45">
        <v>1540000</v>
      </c>
      <c r="G79" s="45">
        <v>1505000</v>
      </c>
      <c r="H79" s="45">
        <v>1400000</v>
      </c>
      <c r="I79" s="45">
        <v>1470000</v>
      </c>
      <c r="J79" s="45">
        <v>1540000</v>
      </c>
      <c r="K79" s="45">
        <v>1540000</v>
      </c>
      <c r="L79" s="45">
        <v>1750000</v>
      </c>
      <c r="M79" s="45">
        <v>1610000</v>
      </c>
      <c r="N79" s="45">
        <v>1610000</v>
      </c>
      <c r="O79" s="45">
        <v>1470000</v>
      </c>
      <c r="P79" s="45">
        <v>1400000</v>
      </c>
      <c r="Q79" s="45">
        <v>1470000</v>
      </c>
      <c r="R79" s="28">
        <f t="shared" si="2"/>
        <v>18305000</v>
      </c>
      <c r="S79" s="143">
        <v>1500000</v>
      </c>
      <c r="T79" s="129">
        <f t="shared" si="1"/>
        <v>19805000</v>
      </c>
      <c r="V79" s="10"/>
    </row>
    <row r="80" spans="1:22" s="5" customFormat="1" ht="21.75" customHeight="1">
      <c r="A80" s="183"/>
      <c r="B80" s="177"/>
      <c r="C80" s="175"/>
      <c r="D80" s="35">
        <v>144</v>
      </c>
      <c r="E80" s="36" t="s">
        <v>22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28">
        <f t="shared" si="2"/>
        <v>0</v>
      </c>
      <c r="S80" s="145"/>
      <c r="T80" s="129"/>
      <c r="V80" s="10"/>
    </row>
    <row r="81" spans="1:22" s="5" customFormat="1" ht="21.75" customHeight="1">
      <c r="A81" s="182">
        <v>32</v>
      </c>
      <c r="B81" s="176">
        <v>6106565</v>
      </c>
      <c r="C81" s="174" t="s">
        <v>152</v>
      </c>
      <c r="D81" s="35">
        <v>232</v>
      </c>
      <c r="E81" s="36" t="s">
        <v>28</v>
      </c>
      <c r="F81" s="45">
        <v>0</v>
      </c>
      <c r="G81" s="45">
        <v>0</v>
      </c>
      <c r="H81" s="45">
        <v>0</v>
      </c>
      <c r="I81" s="45">
        <v>0</v>
      </c>
      <c r="J81" s="45">
        <v>1540000</v>
      </c>
      <c r="K81" s="45">
        <v>1540000</v>
      </c>
      <c r="L81" s="45">
        <v>1785000</v>
      </c>
      <c r="M81" s="45">
        <v>1575000</v>
      </c>
      <c r="N81" s="45">
        <v>1470000</v>
      </c>
      <c r="O81" s="45">
        <v>1470000</v>
      </c>
      <c r="P81" s="45">
        <v>1435000</v>
      </c>
      <c r="Q81" s="45">
        <v>1400000</v>
      </c>
      <c r="R81" s="28">
        <f t="shared" si="2"/>
        <v>12215000</v>
      </c>
      <c r="S81" s="143">
        <v>1000000</v>
      </c>
      <c r="T81" s="129">
        <f t="shared" si="1"/>
        <v>13215000</v>
      </c>
      <c r="V81" s="10"/>
    </row>
    <row r="82" spans="1:22" s="5" customFormat="1" ht="21.75" customHeight="1">
      <c r="A82" s="183"/>
      <c r="B82" s="177"/>
      <c r="C82" s="175"/>
      <c r="D82" s="35">
        <v>144</v>
      </c>
      <c r="E82" s="36" t="s">
        <v>22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28">
        <f t="shared" si="2"/>
        <v>0</v>
      </c>
      <c r="S82" s="145"/>
      <c r="T82" s="129"/>
      <c r="V82" s="10"/>
    </row>
    <row r="83" spans="1:22" s="5" customFormat="1" ht="21.75" customHeight="1">
      <c r="A83" s="182">
        <v>33</v>
      </c>
      <c r="B83" s="176">
        <v>5916708</v>
      </c>
      <c r="C83" s="174" t="s">
        <v>119</v>
      </c>
      <c r="D83" s="35">
        <v>232</v>
      </c>
      <c r="E83" s="36" t="s">
        <v>28</v>
      </c>
      <c r="F83" s="45">
        <v>0</v>
      </c>
      <c r="G83" s="45">
        <v>385000</v>
      </c>
      <c r="H83" s="45">
        <v>1540000</v>
      </c>
      <c r="I83" s="45">
        <v>1505000</v>
      </c>
      <c r="J83" s="45">
        <v>1575000</v>
      </c>
      <c r="K83" s="45">
        <v>1575000</v>
      </c>
      <c r="L83" s="45">
        <v>1855000</v>
      </c>
      <c r="M83" s="45">
        <v>1680000</v>
      </c>
      <c r="N83" s="45">
        <v>1680000</v>
      </c>
      <c r="O83" s="45">
        <v>1610000</v>
      </c>
      <c r="P83" s="45">
        <v>1680000</v>
      </c>
      <c r="Q83" s="45">
        <v>1575000</v>
      </c>
      <c r="R83" s="28">
        <f t="shared" si="2"/>
        <v>16660000</v>
      </c>
      <c r="S83" s="143">
        <v>1375000</v>
      </c>
      <c r="T83" s="129">
        <f t="shared" si="1"/>
        <v>18035000</v>
      </c>
      <c r="V83" s="10"/>
    </row>
    <row r="84" spans="1:22" s="5" customFormat="1" ht="21.75" customHeight="1">
      <c r="A84" s="183"/>
      <c r="B84" s="177"/>
      <c r="C84" s="175"/>
      <c r="D84" s="35">
        <v>144</v>
      </c>
      <c r="E84" s="36" t="s">
        <v>22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/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28">
        <f t="shared" si="2"/>
        <v>0</v>
      </c>
      <c r="S84" s="145"/>
      <c r="T84" s="129"/>
      <c r="V84" s="10"/>
    </row>
    <row r="85" spans="1:22" s="5" customFormat="1" ht="21.75" customHeight="1">
      <c r="A85" s="182">
        <v>34</v>
      </c>
      <c r="B85" s="176">
        <v>1015229</v>
      </c>
      <c r="C85" s="174" t="s">
        <v>56</v>
      </c>
      <c r="D85" s="35">
        <v>232</v>
      </c>
      <c r="E85" s="36" t="s">
        <v>28</v>
      </c>
      <c r="F85" s="45">
        <v>1400000</v>
      </c>
      <c r="G85" s="45">
        <v>1540000</v>
      </c>
      <c r="H85" s="45">
        <v>1645000</v>
      </c>
      <c r="I85" s="45">
        <v>1575000</v>
      </c>
      <c r="J85" s="45">
        <v>1540000</v>
      </c>
      <c r="K85" s="45">
        <v>1540000</v>
      </c>
      <c r="L85" s="45">
        <v>1715000</v>
      </c>
      <c r="M85" s="45">
        <v>1680000</v>
      </c>
      <c r="N85" s="45">
        <v>1610000</v>
      </c>
      <c r="O85" s="45">
        <v>1610000</v>
      </c>
      <c r="P85" s="45">
        <v>1680000</v>
      </c>
      <c r="Q85" s="45">
        <v>1575000</v>
      </c>
      <c r="R85" s="28">
        <f t="shared" si="2"/>
        <v>19110000</v>
      </c>
      <c r="S85" s="143">
        <v>1500000</v>
      </c>
      <c r="T85" s="129">
        <f t="shared" si="1"/>
        <v>20610000</v>
      </c>
      <c r="V85" s="10"/>
    </row>
    <row r="86" spans="1:22" s="5" customFormat="1" ht="21.75" customHeight="1">
      <c r="A86" s="183"/>
      <c r="B86" s="177"/>
      <c r="C86" s="175"/>
      <c r="D86" s="35">
        <v>144</v>
      </c>
      <c r="E86" s="36" t="s">
        <v>22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28">
        <f t="shared" si="2"/>
        <v>0</v>
      </c>
      <c r="S86" s="145"/>
      <c r="T86" s="129"/>
      <c r="V86" s="10"/>
    </row>
    <row r="87" spans="1:22" s="5" customFormat="1" ht="21.75" customHeight="1">
      <c r="A87" s="248"/>
      <c r="B87" s="249"/>
      <c r="C87" s="250"/>
      <c r="D87" s="70"/>
      <c r="E87" s="71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28">
        <f t="shared" si="2"/>
        <v>0</v>
      </c>
      <c r="S87" s="126"/>
      <c r="T87" s="130">
        <f>T43+T45+T47+T49+T51+T53+T55+T57+T59+T61+T63+T65+T67+T69+T71+T73+T75+T77+T79+T81+T83+T85</f>
        <v>331905000</v>
      </c>
      <c r="V87" s="10"/>
    </row>
    <row r="88" spans="1:22" s="5" customFormat="1" ht="19.5" customHeight="1">
      <c r="A88" s="251"/>
      <c r="B88" s="252"/>
      <c r="C88" s="253"/>
      <c r="D88" s="85"/>
      <c r="E88" s="88"/>
      <c r="F88" s="88" t="s">
        <v>6</v>
      </c>
      <c r="G88" s="88" t="s">
        <v>7</v>
      </c>
      <c r="H88" s="88" t="s">
        <v>8</v>
      </c>
      <c r="I88" s="88" t="s">
        <v>9</v>
      </c>
      <c r="J88" s="88" t="s">
        <v>10</v>
      </c>
      <c r="K88" s="88" t="s">
        <v>11</v>
      </c>
      <c r="L88" s="88" t="s">
        <v>12</v>
      </c>
      <c r="M88" s="88" t="s">
        <v>13</v>
      </c>
      <c r="N88" s="88" t="s">
        <v>14</v>
      </c>
      <c r="O88" s="88" t="s">
        <v>15</v>
      </c>
      <c r="P88" s="88" t="s">
        <v>16</v>
      </c>
      <c r="Q88" s="88" t="s">
        <v>17</v>
      </c>
      <c r="R88" s="28"/>
      <c r="S88" s="127"/>
      <c r="T88" s="131"/>
      <c r="V88" s="10"/>
    </row>
    <row r="89" spans="1:44" s="83" customFormat="1" ht="19.5" customHeight="1">
      <c r="A89" s="134">
        <v>35</v>
      </c>
      <c r="B89" s="134">
        <v>3653146</v>
      </c>
      <c r="C89" s="132" t="s">
        <v>125</v>
      </c>
      <c r="D89" s="40">
        <v>232</v>
      </c>
      <c r="E89" s="40" t="s">
        <v>28</v>
      </c>
      <c r="F89" s="35">
        <v>4500000</v>
      </c>
      <c r="G89" s="35">
        <v>4500000</v>
      </c>
      <c r="H89" s="35">
        <v>4500000</v>
      </c>
      <c r="I89" s="35">
        <v>4500000</v>
      </c>
      <c r="J89" s="35">
        <v>4500000</v>
      </c>
      <c r="K89" s="35">
        <v>4500000</v>
      </c>
      <c r="L89" s="35">
        <v>4500000</v>
      </c>
      <c r="M89" s="35">
        <v>4500000</v>
      </c>
      <c r="N89" s="35">
        <v>4500000</v>
      </c>
      <c r="O89" s="35">
        <v>4500000</v>
      </c>
      <c r="P89" s="35">
        <v>4500000</v>
      </c>
      <c r="Q89" s="35">
        <v>4500000</v>
      </c>
      <c r="R89" s="28">
        <f t="shared" si="2"/>
        <v>54000000</v>
      </c>
      <c r="S89" s="149">
        <v>4500000</v>
      </c>
      <c r="T89" s="128">
        <f>R89+S89</f>
        <v>58500000</v>
      </c>
      <c r="U89" s="121"/>
      <c r="V89" s="122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</row>
    <row r="90" spans="1:44" s="83" customFormat="1" ht="19.5" customHeight="1">
      <c r="A90" s="135"/>
      <c r="B90" s="135"/>
      <c r="C90" s="133"/>
      <c r="D90" s="37">
        <v>144</v>
      </c>
      <c r="E90" s="37" t="s">
        <v>22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28">
        <f t="shared" si="2"/>
        <v>0</v>
      </c>
      <c r="S90" s="150"/>
      <c r="T90" s="128"/>
      <c r="U90" s="121"/>
      <c r="V90" s="122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</row>
    <row r="91" spans="1:44" s="87" customFormat="1" ht="19.5" customHeight="1">
      <c r="A91" s="134">
        <v>36</v>
      </c>
      <c r="B91" s="134">
        <v>3820785</v>
      </c>
      <c r="C91" s="132" t="s">
        <v>175</v>
      </c>
      <c r="D91" s="40">
        <v>232</v>
      </c>
      <c r="E91" s="40" t="s">
        <v>28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3000000</v>
      </c>
      <c r="P91" s="89">
        <v>3000000</v>
      </c>
      <c r="Q91" s="89">
        <v>3000000</v>
      </c>
      <c r="R91" s="28">
        <f t="shared" si="2"/>
        <v>9000000</v>
      </c>
      <c r="S91" s="151">
        <v>750000</v>
      </c>
      <c r="T91" s="128">
        <f>R91+S91</f>
        <v>9750000</v>
      </c>
      <c r="U91" s="121"/>
      <c r="V91" s="122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</row>
    <row r="92" spans="1:44" s="87" customFormat="1" ht="19.5" customHeight="1">
      <c r="A92" s="135"/>
      <c r="B92" s="135"/>
      <c r="C92" s="133"/>
      <c r="D92" s="37">
        <v>144</v>
      </c>
      <c r="E92" s="37" t="s">
        <v>22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89">
        <v>0</v>
      </c>
      <c r="Q92" s="89">
        <v>0</v>
      </c>
      <c r="R92" s="28">
        <f t="shared" si="2"/>
        <v>0</v>
      </c>
      <c r="S92" s="151"/>
      <c r="T92" s="128"/>
      <c r="U92" s="121"/>
      <c r="V92" s="122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</row>
    <row r="93" spans="1:44" s="87" customFormat="1" ht="19.5" customHeight="1">
      <c r="A93" s="134">
        <v>37</v>
      </c>
      <c r="B93" s="134">
        <v>1698022</v>
      </c>
      <c r="C93" s="132" t="s">
        <v>176</v>
      </c>
      <c r="D93" s="40">
        <v>232</v>
      </c>
      <c r="E93" s="40" t="s">
        <v>28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89">
        <v>5000000</v>
      </c>
      <c r="Q93" s="89">
        <v>5000000</v>
      </c>
      <c r="R93" s="28">
        <f t="shared" si="2"/>
        <v>10000000</v>
      </c>
      <c r="S93" s="151">
        <v>833333</v>
      </c>
      <c r="T93" s="128">
        <f aca="true" t="shared" si="3" ref="T93:T155">R93+S93</f>
        <v>10833333</v>
      </c>
      <c r="U93" s="121"/>
      <c r="V93" s="122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</row>
    <row r="94" spans="1:44" s="87" customFormat="1" ht="19.5" customHeight="1">
      <c r="A94" s="135"/>
      <c r="B94" s="135"/>
      <c r="C94" s="133"/>
      <c r="D94" s="37">
        <v>144</v>
      </c>
      <c r="E94" s="37" t="s">
        <v>22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89">
        <v>0</v>
      </c>
      <c r="Q94" s="89">
        <v>0</v>
      </c>
      <c r="R94" s="28">
        <f t="shared" si="2"/>
        <v>0</v>
      </c>
      <c r="S94" s="151"/>
      <c r="T94" s="128"/>
      <c r="U94" s="121"/>
      <c r="V94" s="122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</row>
    <row r="95" spans="1:44" s="87" customFormat="1" ht="19.5" customHeight="1">
      <c r="A95" s="134">
        <v>38</v>
      </c>
      <c r="B95" s="134">
        <v>4352885</v>
      </c>
      <c r="C95" s="132" t="s">
        <v>177</v>
      </c>
      <c r="D95" s="40">
        <v>232</v>
      </c>
      <c r="E95" s="40" t="s">
        <v>28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89">
        <v>2500000</v>
      </c>
      <c r="Q95" s="89">
        <v>2500000</v>
      </c>
      <c r="R95" s="28">
        <f t="shared" si="2"/>
        <v>5000000</v>
      </c>
      <c r="S95" s="151">
        <v>416667</v>
      </c>
      <c r="T95" s="128">
        <f t="shared" si="3"/>
        <v>5416667</v>
      </c>
      <c r="U95" s="121"/>
      <c r="V95" s="122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</row>
    <row r="96" spans="1:44" s="87" customFormat="1" ht="19.5" customHeight="1">
      <c r="A96" s="135"/>
      <c r="B96" s="135"/>
      <c r="C96" s="133"/>
      <c r="D96" s="37">
        <v>144</v>
      </c>
      <c r="E96" s="37" t="s">
        <v>22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89">
        <v>0</v>
      </c>
      <c r="Q96" s="89">
        <v>0</v>
      </c>
      <c r="R96" s="28">
        <f t="shared" si="2"/>
        <v>0</v>
      </c>
      <c r="S96" s="151"/>
      <c r="T96" s="128"/>
      <c r="U96" s="121"/>
      <c r="V96" s="122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</row>
    <row r="97" spans="1:44" s="87" customFormat="1" ht="19.5" customHeight="1">
      <c r="A97" s="134">
        <v>39</v>
      </c>
      <c r="B97" s="134">
        <v>5582643</v>
      </c>
      <c r="C97" s="132" t="s">
        <v>174</v>
      </c>
      <c r="D97" s="40">
        <v>232</v>
      </c>
      <c r="E97" s="40" t="s">
        <v>28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89">
        <v>2000000</v>
      </c>
      <c r="Q97" s="89">
        <v>2000000</v>
      </c>
      <c r="R97" s="28">
        <f t="shared" si="2"/>
        <v>4000000</v>
      </c>
      <c r="S97" s="149">
        <v>333333</v>
      </c>
      <c r="T97" s="128">
        <f t="shared" si="3"/>
        <v>4333333</v>
      </c>
      <c r="U97" s="121"/>
      <c r="V97" s="122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</row>
    <row r="98" spans="1:44" s="87" customFormat="1" ht="19.5" customHeight="1">
      <c r="A98" s="135"/>
      <c r="B98" s="135"/>
      <c r="C98" s="133"/>
      <c r="D98" s="37">
        <v>144</v>
      </c>
      <c r="E98" s="37" t="s">
        <v>22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89">
        <v>0</v>
      </c>
      <c r="Q98" s="89">
        <v>0</v>
      </c>
      <c r="R98" s="28">
        <f t="shared" si="2"/>
        <v>0</v>
      </c>
      <c r="S98" s="150"/>
      <c r="T98" s="128"/>
      <c r="U98" s="121"/>
      <c r="V98" s="122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</row>
    <row r="99" spans="1:44" s="87" customFormat="1" ht="19.5" customHeight="1">
      <c r="A99" s="134">
        <v>40</v>
      </c>
      <c r="B99" s="134">
        <v>6170844</v>
      </c>
      <c r="C99" s="132" t="s">
        <v>162</v>
      </c>
      <c r="D99" s="40">
        <v>232</v>
      </c>
      <c r="E99" s="40" t="s">
        <v>28</v>
      </c>
      <c r="F99" s="89">
        <v>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35">
        <v>0</v>
      </c>
      <c r="O99" s="89">
        <v>1300000</v>
      </c>
      <c r="P99" s="89">
        <v>1300000</v>
      </c>
      <c r="Q99" s="89">
        <v>1300000</v>
      </c>
      <c r="R99" s="28">
        <f t="shared" si="2"/>
        <v>3900000</v>
      </c>
      <c r="S99" s="149">
        <v>325000</v>
      </c>
      <c r="T99" s="128">
        <f t="shared" si="3"/>
        <v>4225000</v>
      </c>
      <c r="U99" s="121"/>
      <c r="V99" s="122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</row>
    <row r="100" spans="1:44" s="87" customFormat="1" ht="19.5" customHeight="1">
      <c r="A100" s="135"/>
      <c r="B100" s="135"/>
      <c r="C100" s="133"/>
      <c r="D100" s="37">
        <v>144</v>
      </c>
      <c r="E100" s="37" t="s">
        <v>22</v>
      </c>
      <c r="F100" s="89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35">
        <v>0</v>
      </c>
      <c r="O100" s="89">
        <v>0</v>
      </c>
      <c r="P100" s="89">
        <v>0</v>
      </c>
      <c r="Q100" s="89">
        <v>0</v>
      </c>
      <c r="R100" s="28">
        <f t="shared" si="2"/>
        <v>0</v>
      </c>
      <c r="S100" s="150"/>
      <c r="T100" s="128"/>
      <c r="U100" s="121"/>
      <c r="V100" s="122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</row>
    <row r="101" spans="1:44" s="87" customFormat="1" ht="21" customHeight="1">
      <c r="A101" s="134">
        <v>41</v>
      </c>
      <c r="B101" s="134">
        <v>5469808</v>
      </c>
      <c r="C101" s="132" t="s">
        <v>160</v>
      </c>
      <c r="D101" s="40">
        <v>232</v>
      </c>
      <c r="E101" s="40" t="s">
        <v>28</v>
      </c>
      <c r="F101" s="89">
        <v>0</v>
      </c>
      <c r="G101" s="89">
        <v>0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1000000</v>
      </c>
      <c r="O101" s="89">
        <v>1000000</v>
      </c>
      <c r="P101" s="89">
        <v>1000000</v>
      </c>
      <c r="Q101" s="89">
        <v>1000000</v>
      </c>
      <c r="R101" s="28">
        <f t="shared" si="2"/>
        <v>4000000</v>
      </c>
      <c r="S101" s="149">
        <v>333333</v>
      </c>
      <c r="T101" s="128">
        <f t="shared" si="3"/>
        <v>4333333</v>
      </c>
      <c r="U101" s="121"/>
      <c r="V101" s="122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</row>
    <row r="102" spans="1:44" s="87" customFormat="1" ht="25.5" customHeight="1">
      <c r="A102" s="135"/>
      <c r="B102" s="135"/>
      <c r="C102" s="133"/>
      <c r="D102" s="40">
        <v>144</v>
      </c>
      <c r="E102" s="37" t="s">
        <v>22</v>
      </c>
      <c r="F102" s="89">
        <v>0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28">
        <f t="shared" si="2"/>
        <v>0</v>
      </c>
      <c r="S102" s="150"/>
      <c r="T102" s="128"/>
      <c r="U102" s="121"/>
      <c r="V102" s="122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</row>
    <row r="103" spans="1:44" s="87" customFormat="1" ht="25.5" customHeight="1">
      <c r="A103" s="134">
        <v>42</v>
      </c>
      <c r="B103" s="134">
        <v>5432496</v>
      </c>
      <c r="C103" s="132" t="s">
        <v>161</v>
      </c>
      <c r="D103" s="40">
        <v>232</v>
      </c>
      <c r="E103" s="40" t="s">
        <v>28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1500000</v>
      </c>
      <c r="O103" s="89">
        <v>1500000</v>
      </c>
      <c r="P103" s="89">
        <v>1500000</v>
      </c>
      <c r="Q103" s="89">
        <v>1500000</v>
      </c>
      <c r="R103" s="28">
        <f t="shared" si="2"/>
        <v>6000000</v>
      </c>
      <c r="S103" s="149">
        <v>900000</v>
      </c>
      <c r="T103" s="128">
        <f t="shared" si="3"/>
        <v>6900000</v>
      </c>
      <c r="U103" s="121"/>
      <c r="V103" s="122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</row>
    <row r="104" spans="1:44" s="87" customFormat="1" ht="25.5" customHeight="1">
      <c r="A104" s="135"/>
      <c r="B104" s="135"/>
      <c r="C104" s="133"/>
      <c r="D104" s="40">
        <v>144</v>
      </c>
      <c r="E104" s="37" t="s">
        <v>22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/>
      <c r="P104" s="89">
        <v>0</v>
      </c>
      <c r="Q104" s="89">
        <v>0</v>
      </c>
      <c r="R104" s="28">
        <f t="shared" si="2"/>
        <v>0</v>
      </c>
      <c r="S104" s="150"/>
      <c r="T104" s="128"/>
      <c r="U104" s="121"/>
      <c r="V104" s="122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</row>
    <row r="105" spans="1:44" s="87" customFormat="1" ht="19.5" customHeight="1">
      <c r="A105" s="134">
        <v>43</v>
      </c>
      <c r="B105" s="134">
        <v>5432496</v>
      </c>
      <c r="C105" s="132" t="s">
        <v>155</v>
      </c>
      <c r="D105" s="40">
        <v>232</v>
      </c>
      <c r="E105" s="40" t="s">
        <v>28</v>
      </c>
      <c r="F105" s="89">
        <v>0</v>
      </c>
      <c r="G105" s="89">
        <v>0</v>
      </c>
      <c r="H105" s="89">
        <v>0</v>
      </c>
      <c r="I105" s="89">
        <v>0</v>
      </c>
      <c r="J105" s="89">
        <v>0</v>
      </c>
      <c r="K105" s="89">
        <v>0</v>
      </c>
      <c r="L105" s="89">
        <v>1000000</v>
      </c>
      <c r="M105" s="89">
        <v>1000000</v>
      </c>
      <c r="N105" s="89">
        <v>1000000</v>
      </c>
      <c r="O105" s="89">
        <v>1000000</v>
      </c>
      <c r="P105" s="89">
        <v>1000000</v>
      </c>
      <c r="Q105" s="89">
        <v>1000000</v>
      </c>
      <c r="R105" s="28">
        <f t="shared" si="2"/>
        <v>6000000</v>
      </c>
      <c r="S105" s="149">
        <v>500000</v>
      </c>
      <c r="T105" s="128">
        <f t="shared" si="3"/>
        <v>6500000</v>
      </c>
      <c r="U105" s="121"/>
      <c r="V105" s="122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</row>
    <row r="106" spans="1:44" s="87" customFormat="1" ht="19.5" customHeight="1">
      <c r="A106" s="135"/>
      <c r="B106" s="135"/>
      <c r="C106" s="133"/>
      <c r="D106" s="37">
        <v>144</v>
      </c>
      <c r="E106" s="37" t="s">
        <v>22</v>
      </c>
      <c r="F106" s="89">
        <v>0</v>
      </c>
      <c r="G106" s="89">
        <v>0</v>
      </c>
      <c r="H106" s="89">
        <v>0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89"/>
      <c r="P106" s="89">
        <v>0</v>
      </c>
      <c r="Q106" s="89">
        <v>0</v>
      </c>
      <c r="R106" s="28">
        <f t="shared" si="2"/>
        <v>0</v>
      </c>
      <c r="S106" s="150"/>
      <c r="T106" s="128"/>
      <c r="U106" s="121"/>
      <c r="V106" s="122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</row>
    <row r="107" spans="1:44" s="87" customFormat="1" ht="21.75" customHeight="1">
      <c r="A107" s="134">
        <v>44</v>
      </c>
      <c r="B107" s="134">
        <v>4491427</v>
      </c>
      <c r="C107" s="132" t="s">
        <v>156</v>
      </c>
      <c r="D107" s="40">
        <v>232</v>
      </c>
      <c r="E107" s="40" t="s">
        <v>28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1000000</v>
      </c>
      <c r="M107" s="89">
        <v>1000000</v>
      </c>
      <c r="N107" s="89">
        <v>1000000</v>
      </c>
      <c r="O107" s="89">
        <v>2000000</v>
      </c>
      <c r="P107" s="89">
        <v>2000000</v>
      </c>
      <c r="Q107" s="89">
        <v>2000000</v>
      </c>
      <c r="R107" s="28">
        <f t="shared" si="2"/>
        <v>9000000</v>
      </c>
      <c r="S107" s="149">
        <v>750000</v>
      </c>
      <c r="T107" s="128">
        <f t="shared" si="3"/>
        <v>9750000</v>
      </c>
      <c r="U107" s="121"/>
      <c r="V107" s="122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</row>
    <row r="108" spans="1:44" s="87" customFormat="1" ht="21.75" customHeight="1">
      <c r="A108" s="135"/>
      <c r="B108" s="135"/>
      <c r="C108" s="133"/>
      <c r="D108" s="37">
        <v>144</v>
      </c>
      <c r="E108" s="37" t="s">
        <v>22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/>
      <c r="P108" s="89">
        <v>0</v>
      </c>
      <c r="Q108" s="89">
        <v>0</v>
      </c>
      <c r="R108" s="28">
        <f t="shared" si="2"/>
        <v>0</v>
      </c>
      <c r="S108" s="150"/>
      <c r="T108" s="128"/>
      <c r="U108" s="121"/>
      <c r="V108" s="122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</row>
    <row r="109" spans="1:44" s="87" customFormat="1" ht="19.5" customHeight="1">
      <c r="A109" s="134">
        <v>45</v>
      </c>
      <c r="B109" s="134">
        <v>5780965</v>
      </c>
      <c r="C109" s="132" t="s">
        <v>157</v>
      </c>
      <c r="D109" s="40">
        <v>232</v>
      </c>
      <c r="E109" s="40" t="s">
        <v>28</v>
      </c>
      <c r="F109" s="89">
        <v>0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1000000</v>
      </c>
      <c r="M109" s="89">
        <v>1000000</v>
      </c>
      <c r="N109" s="89">
        <v>1000000</v>
      </c>
      <c r="O109" s="89">
        <v>1000000</v>
      </c>
      <c r="P109" s="89">
        <v>1000000</v>
      </c>
      <c r="Q109" s="89">
        <v>1000000</v>
      </c>
      <c r="R109" s="28">
        <f t="shared" si="2"/>
        <v>6000000</v>
      </c>
      <c r="S109" s="149">
        <v>500000</v>
      </c>
      <c r="T109" s="128">
        <f t="shared" si="3"/>
        <v>6500000</v>
      </c>
      <c r="U109" s="121"/>
      <c r="V109" s="122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</row>
    <row r="110" spans="1:44" s="87" customFormat="1" ht="19.5" customHeight="1">
      <c r="A110" s="135"/>
      <c r="B110" s="135"/>
      <c r="C110" s="133"/>
      <c r="D110" s="37">
        <v>144</v>
      </c>
      <c r="E110" s="37" t="s">
        <v>22</v>
      </c>
      <c r="F110" s="89">
        <v>0</v>
      </c>
      <c r="G110" s="89">
        <v>0</v>
      </c>
      <c r="H110" s="89">
        <v>0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28">
        <f t="shared" si="2"/>
        <v>0</v>
      </c>
      <c r="S110" s="150"/>
      <c r="T110" s="128"/>
      <c r="U110" s="121"/>
      <c r="V110" s="122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</row>
    <row r="111" spans="1:44" s="87" customFormat="1" ht="19.5" customHeight="1">
      <c r="A111" s="134">
        <v>46</v>
      </c>
      <c r="B111" s="134">
        <v>4240516</v>
      </c>
      <c r="C111" s="132" t="s">
        <v>158</v>
      </c>
      <c r="D111" s="40">
        <v>232</v>
      </c>
      <c r="E111" s="40" t="s">
        <v>28</v>
      </c>
      <c r="F111" s="89">
        <v>0</v>
      </c>
      <c r="G111" s="89">
        <v>0</v>
      </c>
      <c r="H111" s="89">
        <v>0</v>
      </c>
      <c r="I111" s="89">
        <v>0</v>
      </c>
      <c r="J111" s="89">
        <v>0</v>
      </c>
      <c r="K111" s="89">
        <v>0</v>
      </c>
      <c r="L111" s="89">
        <v>1000000</v>
      </c>
      <c r="M111" s="89">
        <v>1000000</v>
      </c>
      <c r="N111" s="89">
        <v>1000000</v>
      </c>
      <c r="O111" s="89">
        <v>1000000</v>
      </c>
      <c r="P111" s="89">
        <v>1000000</v>
      </c>
      <c r="Q111" s="89">
        <v>1000000</v>
      </c>
      <c r="R111" s="28">
        <f t="shared" si="2"/>
        <v>6000000</v>
      </c>
      <c r="S111" s="149">
        <v>500000</v>
      </c>
      <c r="T111" s="128">
        <f t="shared" si="3"/>
        <v>6500000</v>
      </c>
      <c r="U111" s="121"/>
      <c r="V111" s="122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</row>
    <row r="112" spans="1:44" s="87" customFormat="1" ht="19.5" customHeight="1">
      <c r="A112" s="135"/>
      <c r="B112" s="135"/>
      <c r="C112" s="133"/>
      <c r="D112" s="37">
        <v>144</v>
      </c>
      <c r="E112" s="37" t="s">
        <v>22</v>
      </c>
      <c r="F112" s="89">
        <v>0</v>
      </c>
      <c r="G112" s="89">
        <v>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89"/>
      <c r="N112" s="89">
        <v>0</v>
      </c>
      <c r="O112" s="89">
        <v>0</v>
      </c>
      <c r="P112" s="89">
        <v>0</v>
      </c>
      <c r="Q112" s="89">
        <v>0</v>
      </c>
      <c r="R112" s="28">
        <f t="shared" si="2"/>
        <v>0</v>
      </c>
      <c r="S112" s="150"/>
      <c r="T112" s="128"/>
      <c r="U112" s="121"/>
      <c r="V112" s="122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</row>
    <row r="113" spans="1:44" s="87" customFormat="1" ht="19.5" customHeight="1">
      <c r="A113" s="134">
        <v>47</v>
      </c>
      <c r="B113" s="134">
        <v>2054174</v>
      </c>
      <c r="C113" s="132" t="s">
        <v>153</v>
      </c>
      <c r="D113" s="40">
        <v>232</v>
      </c>
      <c r="E113" s="40" t="s">
        <v>28</v>
      </c>
      <c r="F113" s="89">
        <v>0</v>
      </c>
      <c r="G113" s="89">
        <v>0</v>
      </c>
      <c r="H113" s="89">
        <v>0</v>
      </c>
      <c r="I113" s="89">
        <v>0</v>
      </c>
      <c r="J113" s="89">
        <v>0</v>
      </c>
      <c r="K113" s="89">
        <v>700000</v>
      </c>
      <c r="L113" s="89">
        <v>700000</v>
      </c>
      <c r="M113" s="89">
        <v>700000</v>
      </c>
      <c r="N113" s="89">
        <v>700000</v>
      </c>
      <c r="O113" s="89">
        <v>700000</v>
      </c>
      <c r="P113" s="89">
        <v>700000</v>
      </c>
      <c r="Q113" s="89">
        <v>700000</v>
      </c>
      <c r="R113" s="28">
        <f t="shared" si="2"/>
        <v>4900000</v>
      </c>
      <c r="S113" s="149">
        <v>408333</v>
      </c>
      <c r="T113" s="128">
        <f t="shared" si="3"/>
        <v>5308333</v>
      </c>
      <c r="U113" s="121"/>
      <c r="V113" s="122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</row>
    <row r="114" spans="1:44" s="87" customFormat="1" ht="19.5" customHeight="1">
      <c r="A114" s="135"/>
      <c r="B114" s="135"/>
      <c r="C114" s="133"/>
      <c r="D114" s="37">
        <v>144</v>
      </c>
      <c r="E114" s="37" t="s">
        <v>22</v>
      </c>
      <c r="F114" s="89">
        <v>0</v>
      </c>
      <c r="G114" s="89">
        <v>0</v>
      </c>
      <c r="H114" s="89">
        <v>0</v>
      </c>
      <c r="I114" s="89">
        <v>0</v>
      </c>
      <c r="J114" s="89">
        <v>0</v>
      </c>
      <c r="K114" s="89">
        <v>0</v>
      </c>
      <c r="L114" s="89">
        <v>0</v>
      </c>
      <c r="M114" s="89">
        <v>0</v>
      </c>
      <c r="N114" s="89">
        <v>0</v>
      </c>
      <c r="O114" s="89">
        <v>0</v>
      </c>
      <c r="P114" s="89">
        <v>0</v>
      </c>
      <c r="Q114" s="89">
        <v>0</v>
      </c>
      <c r="R114" s="28">
        <f t="shared" si="2"/>
        <v>0</v>
      </c>
      <c r="S114" s="150"/>
      <c r="T114" s="128"/>
      <c r="U114" s="121"/>
      <c r="V114" s="122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</row>
    <row r="115" spans="1:44" s="87" customFormat="1" ht="19.5" customHeight="1">
      <c r="A115" s="178">
        <v>48</v>
      </c>
      <c r="B115" s="178">
        <v>871511</v>
      </c>
      <c r="C115" s="132" t="s">
        <v>144</v>
      </c>
      <c r="D115" s="40">
        <v>232</v>
      </c>
      <c r="E115" s="40" t="s">
        <v>28</v>
      </c>
      <c r="F115" s="89">
        <v>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>
        <v>0</v>
      </c>
      <c r="M115" s="89">
        <v>0</v>
      </c>
      <c r="N115" s="89">
        <v>0</v>
      </c>
      <c r="O115" s="89">
        <v>0</v>
      </c>
      <c r="P115" s="89"/>
      <c r="Q115" s="89"/>
      <c r="R115" s="28">
        <f t="shared" si="2"/>
        <v>0</v>
      </c>
      <c r="S115" s="149">
        <v>0</v>
      </c>
      <c r="T115" s="128">
        <f t="shared" si="3"/>
        <v>0</v>
      </c>
      <c r="U115" s="121"/>
      <c r="V115" s="122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</row>
    <row r="116" spans="1:44" s="87" customFormat="1" ht="19.5" customHeight="1">
      <c r="A116" s="178"/>
      <c r="B116" s="178"/>
      <c r="C116" s="133"/>
      <c r="D116" s="37">
        <v>144</v>
      </c>
      <c r="E116" s="37" t="s">
        <v>22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/>
      <c r="Q116" s="89"/>
      <c r="R116" s="28">
        <f t="shared" si="2"/>
        <v>0</v>
      </c>
      <c r="S116" s="150"/>
      <c r="T116" s="128"/>
      <c r="U116" s="121"/>
      <c r="V116" s="122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</row>
    <row r="117" spans="1:44" s="87" customFormat="1" ht="19.5" customHeight="1">
      <c r="A117" s="134">
        <v>49</v>
      </c>
      <c r="B117" s="134">
        <v>5028580</v>
      </c>
      <c r="C117" s="132" t="s">
        <v>154</v>
      </c>
      <c r="D117" s="40">
        <v>232</v>
      </c>
      <c r="E117" s="40" t="s">
        <v>28</v>
      </c>
      <c r="F117" s="89">
        <v>0</v>
      </c>
      <c r="G117" s="89">
        <v>0</v>
      </c>
      <c r="H117" s="89">
        <v>0</v>
      </c>
      <c r="I117" s="89">
        <v>0</v>
      </c>
      <c r="J117" s="89">
        <v>0</v>
      </c>
      <c r="K117" s="89">
        <v>1000000</v>
      </c>
      <c r="L117" s="89">
        <v>1000000</v>
      </c>
      <c r="M117" s="89">
        <v>1000000</v>
      </c>
      <c r="N117" s="89">
        <v>1000000</v>
      </c>
      <c r="O117" s="89">
        <v>1000000</v>
      </c>
      <c r="P117" s="89">
        <v>1000000</v>
      </c>
      <c r="Q117" s="89">
        <v>1000000</v>
      </c>
      <c r="R117" s="28">
        <f t="shared" si="2"/>
        <v>7000000</v>
      </c>
      <c r="S117" s="149">
        <v>583333</v>
      </c>
      <c r="T117" s="128">
        <f t="shared" si="3"/>
        <v>7583333</v>
      </c>
      <c r="U117" s="121"/>
      <c r="V117" s="122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</row>
    <row r="118" spans="1:44" s="87" customFormat="1" ht="19.5" customHeight="1">
      <c r="A118" s="135"/>
      <c r="B118" s="135"/>
      <c r="C118" s="133"/>
      <c r="D118" s="37">
        <v>144</v>
      </c>
      <c r="E118" s="37" t="s">
        <v>22</v>
      </c>
      <c r="F118" s="89">
        <v>0</v>
      </c>
      <c r="G118" s="89">
        <v>0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9">
        <v>0</v>
      </c>
      <c r="R118" s="28">
        <f t="shared" si="2"/>
        <v>0</v>
      </c>
      <c r="S118" s="150"/>
      <c r="T118" s="128"/>
      <c r="U118" s="121"/>
      <c r="V118" s="122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</row>
    <row r="119" spans="1:44" s="87" customFormat="1" ht="19.5" customHeight="1">
      <c r="A119" s="178">
        <v>50</v>
      </c>
      <c r="B119" s="134">
        <v>5801808</v>
      </c>
      <c r="C119" s="132" t="s">
        <v>145</v>
      </c>
      <c r="D119" s="40">
        <v>232</v>
      </c>
      <c r="E119" s="40" t="s">
        <v>28</v>
      </c>
      <c r="F119" s="89">
        <v>0</v>
      </c>
      <c r="G119" s="89">
        <v>0</v>
      </c>
      <c r="H119" s="89">
        <v>0</v>
      </c>
      <c r="I119" s="89">
        <v>0</v>
      </c>
      <c r="J119" s="89">
        <v>1000000</v>
      </c>
      <c r="K119" s="89">
        <v>1000000</v>
      </c>
      <c r="L119" s="89">
        <v>1000000</v>
      </c>
      <c r="M119" s="89">
        <v>1000000</v>
      </c>
      <c r="N119" s="89">
        <v>1000000</v>
      </c>
      <c r="O119" s="89">
        <v>1000000</v>
      </c>
      <c r="P119" s="89">
        <v>1000000</v>
      </c>
      <c r="Q119" s="89">
        <v>1000000</v>
      </c>
      <c r="R119" s="28">
        <f t="shared" si="2"/>
        <v>8000000</v>
      </c>
      <c r="S119" s="149">
        <v>666666</v>
      </c>
      <c r="T119" s="128">
        <f t="shared" si="3"/>
        <v>8666666</v>
      </c>
      <c r="U119" s="121"/>
      <c r="V119" s="122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</row>
    <row r="120" spans="1:44" s="87" customFormat="1" ht="19.5" customHeight="1">
      <c r="A120" s="178"/>
      <c r="B120" s="135"/>
      <c r="C120" s="133"/>
      <c r="D120" s="37">
        <v>144</v>
      </c>
      <c r="E120" s="37" t="s">
        <v>22</v>
      </c>
      <c r="F120" s="89">
        <v>0</v>
      </c>
      <c r="G120" s="89">
        <v>0</v>
      </c>
      <c r="H120" s="89">
        <v>0</v>
      </c>
      <c r="I120" s="89">
        <v>0</v>
      </c>
      <c r="J120" s="89">
        <v>0</v>
      </c>
      <c r="K120" s="89">
        <v>0</v>
      </c>
      <c r="L120" s="89">
        <v>0</v>
      </c>
      <c r="M120" s="89">
        <v>0</v>
      </c>
      <c r="N120" s="89"/>
      <c r="O120" s="89">
        <v>0</v>
      </c>
      <c r="P120" s="89">
        <v>0</v>
      </c>
      <c r="Q120" s="89">
        <v>0</v>
      </c>
      <c r="R120" s="28">
        <f t="shared" si="2"/>
        <v>0</v>
      </c>
      <c r="S120" s="150"/>
      <c r="T120" s="128"/>
      <c r="U120" s="121"/>
      <c r="V120" s="122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</row>
    <row r="121" spans="1:44" s="87" customFormat="1" ht="19.5" customHeight="1">
      <c r="A121" s="178">
        <v>51</v>
      </c>
      <c r="B121" s="134">
        <v>3883007</v>
      </c>
      <c r="C121" s="132" t="s">
        <v>146</v>
      </c>
      <c r="D121" s="40">
        <v>232</v>
      </c>
      <c r="E121" s="40" t="s">
        <v>28</v>
      </c>
      <c r="F121" s="89">
        <v>0</v>
      </c>
      <c r="G121" s="89">
        <v>0</v>
      </c>
      <c r="H121" s="89">
        <v>0</v>
      </c>
      <c r="I121" s="89">
        <v>0</v>
      </c>
      <c r="J121" s="89">
        <v>1000000</v>
      </c>
      <c r="K121" s="89">
        <v>1000000</v>
      </c>
      <c r="L121" s="89">
        <v>1000000</v>
      </c>
      <c r="M121" s="89">
        <v>1000000</v>
      </c>
      <c r="N121" s="89">
        <v>1000000</v>
      </c>
      <c r="O121" s="89">
        <v>1000000</v>
      </c>
      <c r="P121" s="89">
        <v>1000000</v>
      </c>
      <c r="Q121" s="89">
        <v>1000000</v>
      </c>
      <c r="R121" s="28">
        <f t="shared" si="2"/>
        <v>8000000</v>
      </c>
      <c r="S121" s="149">
        <v>666666</v>
      </c>
      <c r="T121" s="128">
        <f t="shared" si="3"/>
        <v>8666666</v>
      </c>
      <c r="U121" s="121"/>
      <c r="V121" s="122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</row>
    <row r="122" spans="1:44" s="87" customFormat="1" ht="19.5" customHeight="1">
      <c r="A122" s="178"/>
      <c r="B122" s="135"/>
      <c r="C122" s="133"/>
      <c r="D122" s="37">
        <v>144</v>
      </c>
      <c r="E122" s="37" t="s">
        <v>22</v>
      </c>
      <c r="F122" s="89">
        <v>0</v>
      </c>
      <c r="G122" s="89">
        <v>0</v>
      </c>
      <c r="H122" s="89">
        <v>0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28">
        <f t="shared" si="2"/>
        <v>0</v>
      </c>
      <c r="S122" s="150"/>
      <c r="T122" s="128"/>
      <c r="U122" s="121"/>
      <c r="V122" s="122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</row>
    <row r="123" spans="1:44" s="87" customFormat="1" ht="19.5" customHeight="1">
      <c r="A123" s="178">
        <v>52</v>
      </c>
      <c r="B123" s="134">
        <v>7087896</v>
      </c>
      <c r="C123" s="132" t="s">
        <v>147</v>
      </c>
      <c r="D123" s="40">
        <v>232</v>
      </c>
      <c r="E123" s="40" t="s">
        <v>28</v>
      </c>
      <c r="F123" s="89">
        <v>0</v>
      </c>
      <c r="G123" s="89">
        <v>0</v>
      </c>
      <c r="H123" s="89">
        <v>0</v>
      </c>
      <c r="I123" s="89">
        <v>0</v>
      </c>
      <c r="J123" s="89">
        <v>1000000</v>
      </c>
      <c r="K123" s="89">
        <v>1000000</v>
      </c>
      <c r="L123" s="89">
        <v>1000000</v>
      </c>
      <c r="M123" s="89">
        <v>1000000</v>
      </c>
      <c r="N123" s="89">
        <v>1000000</v>
      </c>
      <c r="O123" s="89">
        <v>1000000</v>
      </c>
      <c r="P123" s="89">
        <v>1000000</v>
      </c>
      <c r="Q123" s="89">
        <v>1000000</v>
      </c>
      <c r="R123" s="28">
        <f t="shared" si="2"/>
        <v>8000000</v>
      </c>
      <c r="S123" s="149">
        <v>666666</v>
      </c>
      <c r="T123" s="128">
        <f t="shared" si="3"/>
        <v>8666666</v>
      </c>
      <c r="U123" s="121"/>
      <c r="V123" s="122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</row>
    <row r="124" spans="1:44" s="87" customFormat="1" ht="19.5" customHeight="1">
      <c r="A124" s="178"/>
      <c r="B124" s="135"/>
      <c r="C124" s="133"/>
      <c r="D124" s="37">
        <v>144</v>
      </c>
      <c r="E124" s="37" t="s">
        <v>22</v>
      </c>
      <c r="F124" s="89">
        <v>0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89">
        <v>0</v>
      </c>
      <c r="P124" s="89">
        <v>0</v>
      </c>
      <c r="Q124" s="89">
        <v>0</v>
      </c>
      <c r="R124" s="28">
        <f t="shared" si="2"/>
        <v>0</v>
      </c>
      <c r="S124" s="150"/>
      <c r="T124" s="128"/>
      <c r="U124" s="121"/>
      <c r="V124" s="122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</row>
    <row r="125" spans="1:44" s="87" customFormat="1" ht="19.5" customHeight="1">
      <c r="A125" s="178">
        <v>53</v>
      </c>
      <c r="B125" s="134">
        <v>5747882</v>
      </c>
      <c r="C125" s="132" t="s">
        <v>148</v>
      </c>
      <c r="D125" s="40">
        <v>232</v>
      </c>
      <c r="E125" s="40" t="s">
        <v>28</v>
      </c>
      <c r="F125" s="89">
        <v>0</v>
      </c>
      <c r="G125" s="89">
        <v>0</v>
      </c>
      <c r="H125" s="89">
        <v>0</v>
      </c>
      <c r="I125" s="89">
        <v>0</v>
      </c>
      <c r="J125" s="89">
        <v>1500000</v>
      </c>
      <c r="K125" s="89">
        <v>0</v>
      </c>
      <c r="L125" s="89">
        <v>0</v>
      </c>
      <c r="M125" s="89">
        <v>0</v>
      </c>
      <c r="N125" s="89"/>
      <c r="O125" s="89">
        <v>0</v>
      </c>
      <c r="P125" s="89"/>
      <c r="Q125" s="89"/>
      <c r="R125" s="28">
        <f t="shared" si="2"/>
        <v>1500000</v>
      </c>
      <c r="S125" s="149">
        <v>125000</v>
      </c>
      <c r="T125" s="128">
        <f t="shared" si="3"/>
        <v>1625000</v>
      </c>
      <c r="U125" s="121"/>
      <c r="V125" s="122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</row>
    <row r="126" spans="1:44" s="87" customFormat="1" ht="19.5" customHeight="1">
      <c r="A126" s="178"/>
      <c r="B126" s="135"/>
      <c r="C126" s="133"/>
      <c r="D126" s="37">
        <v>144</v>
      </c>
      <c r="E126" s="37" t="s">
        <v>22</v>
      </c>
      <c r="F126" s="89">
        <v>0</v>
      </c>
      <c r="G126" s="89">
        <v>0</v>
      </c>
      <c r="H126" s="89">
        <v>0</v>
      </c>
      <c r="I126" s="89">
        <v>0</v>
      </c>
      <c r="J126" s="89">
        <v>0</v>
      </c>
      <c r="K126" s="89">
        <v>0</v>
      </c>
      <c r="L126" s="89">
        <v>0</v>
      </c>
      <c r="M126" s="89">
        <v>0</v>
      </c>
      <c r="N126" s="89"/>
      <c r="O126" s="89">
        <v>0</v>
      </c>
      <c r="P126" s="89"/>
      <c r="Q126" s="89"/>
      <c r="R126" s="28">
        <f t="shared" si="2"/>
        <v>0</v>
      </c>
      <c r="S126" s="150"/>
      <c r="T126" s="128"/>
      <c r="U126" s="121"/>
      <c r="V126" s="122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</row>
    <row r="127" spans="1:44" s="87" customFormat="1" ht="19.5" customHeight="1">
      <c r="A127" s="178">
        <v>54</v>
      </c>
      <c r="B127" s="134">
        <v>6366819</v>
      </c>
      <c r="C127" s="132" t="s">
        <v>151</v>
      </c>
      <c r="D127" s="40">
        <v>232</v>
      </c>
      <c r="E127" s="40" t="s">
        <v>28</v>
      </c>
      <c r="F127" s="89">
        <v>0</v>
      </c>
      <c r="G127" s="89">
        <v>0</v>
      </c>
      <c r="H127" s="89">
        <v>0</v>
      </c>
      <c r="I127" s="89">
        <v>0</v>
      </c>
      <c r="J127" s="89">
        <v>1000000</v>
      </c>
      <c r="K127" s="89">
        <v>1000000</v>
      </c>
      <c r="L127" s="89">
        <v>1000000</v>
      </c>
      <c r="M127" s="89">
        <v>1000000</v>
      </c>
      <c r="N127" s="89">
        <v>1000000</v>
      </c>
      <c r="O127" s="89">
        <v>1000000</v>
      </c>
      <c r="P127" s="89">
        <v>1000000</v>
      </c>
      <c r="Q127" s="89">
        <v>1000000</v>
      </c>
      <c r="R127" s="28">
        <f t="shared" si="2"/>
        <v>8000000</v>
      </c>
      <c r="S127" s="149">
        <v>666666</v>
      </c>
      <c r="T127" s="128">
        <f t="shared" si="3"/>
        <v>8666666</v>
      </c>
      <c r="U127" s="121"/>
      <c r="V127" s="122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</row>
    <row r="128" spans="1:44" s="87" customFormat="1" ht="19.5" customHeight="1">
      <c r="A128" s="178"/>
      <c r="B128" s="135"/>
      <c r="C128" s="133"/>
      <c r="D128" s="37">
        <v>144</v>
      </c>
      <c r="E128" s="37" t="s">
        <v>22</v>
      </c>
      <c r="F128" s="89">
        <v>0</v>
      </c>
      <c r="G128" s="89">
        <v>0</v>
      </c>
      <c r="H128" s="89">
        <v>0</v>
      </c>
      <c r="I128" s="89">
        <v>0</v>
      </c>
      <c r="J128" s="89">
        <v>0</v>
      </c>
      <c r="K128" s="89"/>
      <c r="L128" s="89">
        <v>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28">
        <f t="shared" si="2"/>
        <v>0</v>
      </c>
      <c r="S128" s="150"/>
      <c r="T128" s="128"/>
      <c r="U128" s="121"/>
      <c r="V128" s="122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</row>
    <row r="129" spans="1:44" s="87" customFormat="1" ht="19.5" customHeight="1">
      <c r="A129" s="178">
        <v>55</v>
      </c>
      <c r="B129" s="134">
        <v>6771265</v>
      </c>
      <c r="C129" s="132" t="s">
        <v>149</v>
      </c>
      <c r="D129" s="40">
        <v>232</v>
      </c>
      <c r="E129" s="40" t="s">
        <v>28</v>
      </c>
      <c r="F129" s="89">
        <v>0</v>
      </c>
      <c r="G129" s="89">
        <v>0</v>
      </c>
      <c r="H129" s="89">
        <v>0</v>
      </c>
      <c r="I129" s="89">
        <v>0</v>
      </c>
      <c r="J129" s="89">
        <v>1000000</v>
      </c>
      <c r="K129" s="89">
        <v>1000000</v>
      </c>
      <c r="L129" s="89">
        <v>1000000</v>
      </c>
      <c r="M129" s="89">
        <v>1000000</v>
      </c>
      <c r="N129" s="89">
        <v>1000000</v>
      </c>
      <c r="O129" s="89">
        <v>1000000</v>
      </c>
      <c r="P129" s="89">
        <v>1000000</v>
      </c>
      <c r="Q129" s="89">
        <v>1000000</v>
      </c>
      <c r="R129" s="28">
        <f t="shared" si="2"/>
        <v>8000000</v>
      </c>
      <c r="S129" s="149">
        <v>666666</v>
      </c>
      <c r="T129" s="128">
        <f t="shared" si="3"/>
        <v>8666666</v>
      </c>
      <c r="U129" s="121"/>
      <c r="V129" s="122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</row>
    <row r="130" spans="1:44" s="87" customFormat="1" ht="19.5" customHeight="1">
      <c r="A130" s="178"/>
      <c r="B130" s="135"/>
      <c r="C130" s="133"/>
      <c r="D130" s="37">
        <v>144</v>
      </c>
      <c r="E130" s="37" t="s">
        <v>22</v>
      </c>
      <c r="F130" s="89">
        <v>0</v>
      </c>
      <c r="G130" s="89">
        <v>0</v>
      </c>
      <c r="H130" s="89">
        <v>0</v>
      </c>
      <c r="I130" s="89">
        <v>0</v>
      </c>
      <c r="J130" s="89">
        <v>0</v>
      </c>
      <c r="K130" s="89">
        <v>0</v>
      </c>
      <c r="L130" s="89">
        <v>0</v>
      </c>
      <c r="M130" s="89">
        <v>0</v>
      </c>
      <c r="N130" s="89">
        <v>0</v>
      </c>
      <c r="O130" s="89">
        <v>0</v>
      </c>
      <c r="P130" s="89">
        <v>0</v>
      </c>
      <c r="Q130" s="89">
        <v>0</v>
      </c>
      <c r="R130" s="28">
        <f t="shared" si="2"/>
        <v>0</v>
      </c>
      <c r="S130" s="150"/>
      <c r="T130" s="128"/>
      <c r="U130" s="121"/>
      <c r="V130" s="122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</row>
    <row r="131" spans="1:44" s="87" customFormat="1" ht="19.5" customHeight="1">
      <c r="A131" s="178">
        <v>56</v>
      </c>
      <c r="B131" s="134">
        <v>4944376</v>
      </c>
      <c r="C131" s="132" t="s">
        <v>143</v>
      </c>
      <c r="D131" s="40">
        <v>232</v>
      </c>
      <c r="E131" s="40" t="s">
        <v>28</v>
      </c>
      <c r="F131" s="89">
        <v>0</v>
      </c>
      <c r="G131" s="89">
        <v>0</v>
      </c>
      <c r="H131" s="89">
        <v>0</v>
      </c>
      <c r="I131" s="89">
        <v>3800000</v>
      </c>
      <c r="J131" s="89">
        <v>3800000</v>
      </c>
      <c r="K131" s="89">
        <v>3800000</v>
      </c>
      <c r="L131" s="89">
        <v>3800000</v>
      </c>
      <c r="M131" s="89">
        <v>3800000</v>
      </c>
      <c r="N131" s="89">
        <v>3800000</v>
      </c>
      <c r="O131" s="89">
        <v>3800000</v>
      </c>
      <c r="P131" s="89">
        <v>3800000</v>
      </c>
      <c r="Q131" s="89">
        <v>3800000</v>
      </c>
      <c r="R131" s="28">
        <f t="shared" si="2"/>
        <v>34200000</v>
      </c>
      <c r="S131" s="149">
        <v>2850000</v>
      </c>
      <c r="T131" s="128">
        <f t="shared" si="3"/>
        <v>37050000</v>
      </c>
      <c r="U131" s="121"/>
      <c r="V131" s="122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</row>
    <row r="132" spans="1:44" s="87" customFormat="1" ht="19.5" customHeight="1">
      <c r="A132" s="178"/>
      <c r="B132" s="135"/>
      <c r="C132" s="133"/>
      <c r="D132" s="37">
        <v>144</v>
      </c>
      <c r="E132" s="37" t="s">
        <v>22</v>
      </c>
      <c r="F132" s="89">
        <v>0</v>
      </c>
      <c r="G132" s="89">
        <v>0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28">
        <f t="shared" si="2"/>
        <v>0</v>
      </c>
      <c r="S132" s="150"/>
      <c r="T132" s="128"/>
      <c r="U132" s="121"/>
      <c r="V132" s="122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</row>
    <row r="133" spans="1:44" s="87" customFormat="1" ht="19.5" customHeight="1">
      <c r="A133" s="178">
        <v>57</v>
      </c>
      <c r="B133" s="134">
        <v>4314857</v>
      </c>
      <c r="C133" s="132" t="s">
        <v>141</v>
      </c>
      <c r="D133" s="40">
        <v>232</v>
      </c>
      <c r="E133" s="40" t="s">
        <v>28</v>
      </c>
      <c r="F133" s="89">
        <v>0</v>
      </c>
      <c r="G133" s="89">
        <v>0</v>
      </c>
      <c r="H133" s="89">
        <v>1500000</v>
      </c>
      <c r="I133" s="89">
        <v>1500000</v>
      </c>
      <c r="J133" s="89">
        <v>1500000</v>
      </c>
      <c r="K133" s="89">
        <v>1500000</v>
      </c>
      <c r="L133" s="89">
        <v>1500000</v>
      </c>
      <c r="M133" s="89">
        <v>1500000</v>
      </c>
      <c r="N133" s="89">
        <v>1500000</v>
      </c>
      <c r="O133" s="89">
        <v>1500000</v>
      </c>
      <c r="P133" s="89">
        <v>1500000</v>
      </c>
      <c r="Q133" s="89">
        <v>1500000</v>
      </c>
      <c r="R133" s="28">
        <f t="shared" si="2"/>
        <v>15000000</v>
      </c>
      <c r="S133" s="149">
        <v>1250000</v>
      </c>
      <c r="T133" s="128">
        <f t="shared" si="3"/>
        <v>16250000</v>
      </c>
      <c r="U133" s="121"/>
      <c r="V133" s="122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</row>
    <row r="134" spans="1:44" s="87" customFormat="1" ht="19.5" customHeight="1">
      <c r="A134" s="178"/>
      <c r="B134" s="135"/>
      <c r="C134" s="133"/>
      <c r="D134" s="37">
        <v>144</v>
      </c>
      <c r="E134" s="37" t="s">
        <v>22</v>
      </c>
      <c r="F134" s="89">
        <v>0</v>
      </c>
      <c r="G134" s="89">
        <v>0</v>
      </c>
      <c r="H134" s="89">
        <v>0</v>
      </c>
      <c r="I134" s="89">
        <v>0</v>
      </c>
      <c r="J134" s="89">
        <v>0</v>
      </c>
      <c r="K134" s="89">
        <v>0</v>
      </c>
      <c r="L134" s="89">
        <v>0</v>
      </c>
      <c r="M134" s="89">
        <v>0</v>
      </c>
      <c r="N134" s="89">
        <v>0</v>
      </c>
      <c r="O134" s="89">
        <v>0</v>
      </c>
      <c r="P134" s="89">
        <v>0</v>
      </c>
      <c r="Q134" s="89">
        <v>0</v>
      </c>
      <c r="R134" s="28">
        <f t="shared" si="2"/>
        <v>0</v>
      </c>
      <c r="S134" s="150"/>
      <c r="T134" s="128"/>
      <c r="U134" s="121"/>
      <c r="V134" s="122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</row>
    <row r="135" spans="1:44" s="87" customFormat="1" ht="19.5" customHeight="1">
      <c r="A135" s="178">
        <v>58</v>
      </c>
      <c r="B135" s="134">
        <v>5498169</v>
      </c>
      <c r="C135" s="132" t="s">
        <v>142</v>
      </c>
      <c r="D135" s="40">
        <v>232</v>
      </c>
      <c r="E135" s="40" t="s">
        <v>28</v>
      </c>
      <c r="F135" s="89">
        <v>0</v>
      </c>
      <c r="G135" s="89">
        <v>0</v>
      </c>
      <c r="H135" s="89">
        <v>1000000</v>
      </c>
      <c r="I135" s="89">
        <v>1000000</v>
      </c>
      <c r="J135" s="89">
        <v>1000000</v>
      </c>
      <c r="K135" s="89">
        <v>1000000</v>
      </c>
      <c r="L135" s="89">
        <v>1000000</v>
      </c>
      <c r="M135" s="89">
        <v>1000000</v>
      </c>
      <c r="N135" s="89">
        <v>1000000</v>
      </c>
      <c r="O135" s="89">
        <v>1000000</v>
      </c>
      <c r="P135" s="89">
        <v>1000000</v>
      </c>
      <c r="Q135" s="89">
        <v>1000000</v>
      </c>
      <c r="R135" s="28">
        <f t="shared" si="2"/>
        <v>10000000</v>
      </c>
      <c r="S135" s="149">
        <v>833333</v>
      </c>
      <c r="T135" s="128">
        <f t="shared" si="3"/>
        <v>10833333</v>
      </c>
      <c r="U135" s="121"/>
      <c r="V135" s="122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</row>
    <row r="136" spans="1:44" s="87" customFormat="1" ht="23.25" customHeight="1">
      <c r="A136" s="178"/>
      <c r="B136" s="135"/>
      <c r="C136" s="133"/>
      <c r="D136" s="37">
        <v>144</v>
      </c>
      <c r="E136" s="37" t="s">
        <v>22</v>
      </c>
      <c r="F136" s="89">
        <v>0</v>
      </c>
      <c r="G136" s="89">
        <v>0</v>
      </c>
      <c r="H136" s="89">
        <v>0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28">
        <f t="shared" si="2"/>
        <v>0</v>
      </c>
      <c r="S136" s="150"/>
      <c r="T136" s="128"/>
      <c r="U136" s="121"/>
      <c r="V136" s="122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</row>
    <row r="137" spans="1:44" s="87" customFormat="1" ht="19.5" customHeight="1">
      <c r="A137" s="178">
        <v>59</v>
      </c>
      <c r="B137" s="134">
        <v>5747896</v>
      </c>
      <c r="C137" s="132" t="s">
        <v>150</v>
      </c>
      <c r="D137" s="40">
        <v>232</v>
      </c>
      <c r="E137" s="40" t="s">
        <v>28</v>
      </c>
      <c r="F137" s="89">
        <v>0</v>
      </c>
      <c r="G137" s="89">
        <v>0</v>
      </c>
      <c r="H137" s="89">
        <v>0</v>
      </c>
      <c r="I137" s="89">
        <v>0</v>
      </c>
      <c r="J137" s="89">
        <v>1200000</v>
      </c>
      <c r="K137" s="89">
        <v>1200000</v>
      </c>
      <c r="L137" s="89">
        <v>1200000</v>
      </c>
      <c r="M137" s="89">
        <v>1200000</v>
      </c>
      <c r="N137" s="89">
        <v>1200000</v>
      </c>
      <c r="O137" s="89">
        <v>0</v>
      </c>
      <c r="P137" s="89">
        <v>0</v>
      </c>
      <c r="Q137" s="89">
        <v>0</v>
      </c>
      <c r="R137" s="28">
        <f t="shared" si="2"/>
        <v>6000000</v>
      </c>
      <c r="S137" s="149">
        <v>500000</v>
      </c>
      <c r="T137" s="128">
        <f t="shared" si="3"/>
        <v>6500000</v>
      </c>
      <c r="U137" s="121"/>
      <c r="V137" s="122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</row>
    <row r="138" spans="1:44" s="87" customFormat="1" ht="19.5" customHeight="1">
      <c r="A138" s="178"/>
      <c r="B138" s="135"/>
      <c r="C138" s="133"/>
      <c r="D138" s="37">
        <v>144</v>
      </c>
      <c r="E138" s="37" t="s">
        <v>22</v>
      </c>
      <c r="F138" s="89">
        <v>0</v>
      </c>
      <c r="G138" s="89">
        <v>0</v>
      </c>
      <c r="H138" s="89">
        <v>0</v>
      </c>
      <c r="I138" s="89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28">
        <f t="shared" si="2"/>
        <v>0</v>
      </c>
      <c r="S138" s="150"/>
      <c r="T138" s="128"/>
      <c r="U138" s="121"/>
      <c r="V138" s="122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</row>
    <row r="139" spans="1:44" s="87" customFormat="1" ht="19.5" customHeight="1">
      <c r="A139" s="178">
        <v>60</v>
      </c>
      <c r="B139" s="134">
        <v>2213878</v>
      </c>
      <c r="C139" s="132" t="s">
        <v>138</v>
      </c>
      <c r="D139" s="40">
        <v>232</v>
      </c>
      <c r="E139" s="40" t="s">
        <v>28</v>
      </c>
      <c r="F139" s="89">
        <v>1500000</v>
      </c>
      <c r="G139" s="89">
        <v>0</v>
      </c>
      <c r="H139" s="89">
        <v>0</v>
      </c>
      <c r="I139" s="89">
        <v>0</v>
      </c>
      <c r="J139" s="89">
        <v>0</v>
      </c>
      <c r="K139" s="89">
        <v>0</v>
      </c>
      <c r="L139" s="89">
        <v>0</v>
      </c>
      <c r="M139" s="89">
        <v>0</v>
      </c>
      <c r="N139" s="89">
        <v>0</v>
      </c>
      <c r="O139" s="89">
        <v>0</v>
      </c>
      <c r="P139" s="89">
        <v>0</v>
      </c>
      <c r="Q139" s="89">
        <v>0</v>
      </c>
      <c r="R139" s="28">
        <f t="shared" si="2"/>
        <v>1500000</v>
      </c>
      <c r="S139" s="149">
        <v>125000</v>
      </c>
      <c r="T139" s="128">
        <f t="shared" si="3"/>
        <v>1625000</v>
      </c>
      <c r="U139" s="121"/>
      <c r="V139" s="122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</row>
    <row r="140" spans="1:44" s="87" customFormat="1" ht="19.5" customHeight="1">
      <c r="A140" s="178"/>
      <c r="B140" s="135"/>
      <c r="C140" s="133"/>
      <c r="D140" s="37">
        <v>144</v>
      </c>
      <c r="E140" s="37" t="s">
        <v>22</v>
      </c>
      <c r="F140" s="89">
        <v>0</v>
      </c>
      <c r="G140" s="89">
        <v>0</v>
      </c>
      <c r="H140" s="89">
        <v>0</v>
      </c>
      <c r="I140" s="89">
        <v>0</v>
      </c>
      <c r="J140" s="89">
        <v>0</v>
      </c>
      <c r="K140" s="89">
        <v>0</v>
      </c>
      <c r="L140" s="89">
        <v>0</v>
      </c>
      <c r="M140" s="89">
        <v>0</v>
      </c>
      <c r="N140" s="89">
        <v>0</v>
      </c>
      <c r="O140" s="89">
        <v>0</v>
      </c>
      <c r="P140" s="89">
        <v>0</v>
      </c>
      <c r="Q140" s="89">
        <v>0</v>
      </c>
      <c r="R140" s="28">
        <f t="shared" si="2"/>
        <v>0</v>
      </c>
      <c r="S140" s="150"/>
      <c r="T140" s="128"/>
      <c r="U140" s="121"/>
      <c r="V140" s="122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</row>
    <row r="141" spans="1:44" s="87" customFormat="1" ht="19.5" customHeight="1">
      <c r="A141" s="178">
        <v>61</v>
      </c>
      <c r="B141" s="134">
        <v>4571357</v>
      </c>
      <c r="C141" s="132" t="s">
        <v>139</v>
      </c>
      <c r="D141" s="40">
        <v>232</v>
      </c>
      <c r="E141" s="40" t="s">
        <v>28</v>
      </c>
      <c r="F141" s="89">
        <v>1500000</v>
      </c>
      <c r="G141" s="89">
        <v>1500000</v>
      </c>
      <c r="H141" s="89">
        <v>1500000</v>
      </c>
      <c r="I141" s="89">
        <v>1500000</v>
      </c>
      <c r="J141" s="89">
        <v>0</v>
      </c>
      <c r="K141" s="89">
        <v>0</v>
      </c>
      <c r="L141" s="89">
        <v>0</v>
      </c>
      <c r="M141" s="89">
        <v>0</v>
      </c>
      <c r="N141" s="89">
        <v>0</v>
      </c>
      <c r="O141" s="89">
        <v>0</v>
      </c>
      <c r="P141" s="89">
        <v>0</v>
      </c>
      <c r="Q141" s="89">
        <v>0</v>
      </c>
      <c r="R141" s="28">
        <f t="shared" si="2"/>
        <v>6000000</v>
      </c>
      <c r="S141" s="149">
        <v>500000</v>
      </c>
      <c r="T141" s="128">
        <f t="shared" si="3"/>
        <v>6500000</v>
      </c>
      <c r="U141" s="121"/>
      <c r="V141" s="122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</row>
    <row r="142" spans="1:44" s="87" customFormat="1" ht="19.5" customHeight="1">
      <c r="A142" s="178"/>
      <c r="B142" s="135"/>
      <c r="C142" s="133"/>
      <c r="D142" s="37">
        <v>144</v>
      </c>
      <c r="E142" s="37" t="s">
        <v>22</v>
      </c>
      <c r="F142" s="89">
        <v>0</v>
      </c>
      <c r="G142" s="89">
        <v>0</v>
      </c>
      <c r="H142" s="89">
        <v>0</v>
      </c>
      <c r="I142" s="89">
        <v>0</v>
      </c>
      <c r="J142" s="89">
        <v>0</v>
      </c>
      <c r="K142" s="89">
        <v>0</v>
      </c>
      <c r="L142" s="89">
        <v>0</v>
      </c>
      <c r="M142" s="89">
        <v>0</v>
      </c>
      <c r="N142" s="89">
        <v>0</v>
      </c>
      <c r="O142" s="89">
        <v>0</v>
      </c>
      <c r="P142" s="89">
        <v>0</v>
      </c>
      <c r="Q142" s="89">
        <v>0</v>
      </c>
      <c r="R142" s="28">
        <f t="shared" si="2"/>
        <v>0</v>
      </c>
      <c r="S142" s="150"/>
      <c r="T142" s="128"/>
      <c r="U142" s="121"/>
      <c r="V142" s="122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</row>
    <row r="143" spans="1:44" s="87" customFormat="1" ht="19.5" customHeight="1">
      <c r="A143" s="178">
        <v>62</v>
      </c>
      <c r="B143" s="134">
        <v>7162902</v>
      </c>
      <c r="C143" s="132" t="s">
        <v>131</v>
      </c>
      <c r="D143" s="40">
        <v>232</v>
      </c>
      <c r="E143" s="40" t="s">
        <v>28</v>
      </c>
      <c r="F143" s="89">
        <v>1000000</v>
      </c>
      <c r="G143" s="89">
        <v>1000000</v>
      </c>
      <c r="H143" s="89">
        <v>1000000</v>
      </c>
      <c r="I143" s="89">
        <v>1000000</v>
      </c>
      <c r="J143" s="89">
        <v>1000000</v>
      </c>
      <c r="K143" s="89">
        <v>1000000</v>
      </c>
      <c r="L143" s="89">
        <v>1000000</v>
      </c>
      <c r="M143" s="89">
        <v>1000000</v>
      </c>
      <c r="N143" s="89">
        <v>1000000</v>
      </c>
      <c r="O143" s="89">
        <v>1000000</v>
      </c>
      <c r="P143" s="89">
        <v>1000000</v>
      </c>
      <c r="Q143" s="89">
        <v>1000000</v>
      </c>
      <c r="R143" s="28">
        <f t="shared" si="2"/>
        <v>12000000</v>
      </c>
      <c r="S143" s="149">
        <v>1000000</v>
      </c>
      <c r="T143" s="128">
        <f t="shared" si="3"/>
        <v>13000000</v>
      </c>
      <c r="U143" s="121"/>
      <c r="V143" s="122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</row>
    <row r="144" spans="1:44" s="87" customFormat="1" ht="19.5" customHeight="1">
      <c r="A144" s="178"/>
      <c r="B144" s="135"/>
      <c r="C144" s="133"/>
      <c r="D144" s="37">
        <v>144</v>
      </c>
      <c r="E144" s="37" t="s">
        <v>22</v>
      </c>
      <c r="F144" s="89">
        <v>0</v>
      </c>
      <c r="G144" s="89">
        <v>0</v>
      </c>
      <c r="H144" s="89">
        <v>0</v>
      </c>
      <c r="I144" s="89">
        <v>0</v>
      </c>
      <c r="J144" s="89">
        <v>0</v>
      </c>
      <c r="K144" s="89">
        <v>0</v>
      </c>
      <c r="L144" s="89">
        <v>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  <c r="R144" s="28">
        <f t="shared" si="2"/>
        <v>0</v>
      </c>
      <c r="S144" s="150"/>
      <c r="T144" s="128"/>
      <c r="U144" s="121"/>
      <c r="V144" s="122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</row>
    <row r="145" spans="1:44" s="87" customFormat="1" ht="19.5" customHeight="1">
      <c r="A145" s="178">
        <v>63</v>
      </c>
      <c r="B145" s="134">
        <v>1520189</v>
      </c>
      <c r="C145" s="132" t="s">
        <v>132</v>
      </c>
      <c r="D145" s="40">
        <v>232</v>
      </c>
      <c r="E145" s="40" t="s">
        <v>28</v>
      </c>
      <c r="F145" s="89">
        <v>1200000</v>
      </c>
      <c r="G145" s="89">
        <v>1200000</v>
      </c>
      <c r="H145" s="89">
        <v>1200000</v>
      </c>
      <c r="I145" s="89">
        <v>1200000</v>
      </c>
      <c r="J145" s="89">
        <v>1200000</v>
      </c>
      <c r="K145" s="89">
        <v>1200000</v>
      </c>
      <c r="L145" s="89">
        <v>1200000</v>
      </c>
      <c r="M145" s="89">
        <v>1200000</v>
      </c>
      <c r="N145" s="89">
        <v>1200000</v>
      </c>
      <c r="O145" s="89">
        <v>1200000</v>
      </c>
      <c r="P145" s="89">
        <v>1200000</v>
      </c>
      <c r="Q145" s="89">
        <v>1200000</v>
      </c>
      <c r="R145" s="28">
        <f t="shared" si="2"/>
        <v>14400000</v>
      </c>
      <c r="S145" s="149">
        <v>1200000</v>
      </c>
      <c r="T145" s="128">
        <f t="shared" si="3"/>
        <v>15600000</v>
      </c>
      <c r="U145" s="121"/>
      <c r="V145" s="122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</row>
    <row r="146" spans="1:44" s="87" customFormat="1" ht="19.5" customHeight="1">
      <c r="A146" s="178"/>
      <c r="B146" s="135"/>
      <c r="C146" s="133"/>
      <c r="D146" s="37">
        <v>144</v>
      </c>
      <c r="E146" s="37" t="s">
        <v>22</v>
      </c>
      <c r="F146" s="89">
        <v>0</v>
      </c>
      <c r="G146" s="89">
        <v>0</v>
      </c>
      <c r="H146" s="89">
        <v>0</v>
      </c>
      <c r="I146" s="89">
        <v>0</v>
      </c>
      <c r="J146" s="89">
        <v>0</v>
      </c>
      <c r="K146" s="89">
        <v>0</v>
      </c>
      <c r="L146" s="89">
        <v>0</v>
      </c>
      <c r="M146" s="89"/>
      <c r="N146" s="89">
        <v>0</v>
      </c>
      <c r="O146" s="89">
        <v>0</v>
      </c>
      <c r="P146" s="89">
        <v>0</v>
      </c>
      <c r="Q146" s="89">
        <v>0</v>
      </c>
      <c r="R146" s="28">
        <f aca="true" t="shared" si="4" ref="R146:R209">F146+G146+H146+I146+J146+K146+L146+M146+N146+O146+P146+Q146</f>
        <v>0</v>
      </c>
      <c r="S146" s="150"/>
      <c r="T146" s="128"/>
      <c r="U146" s="121"/>
      <c r="V146" s="122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</row>
    <row r="147" spans="1:44" s="87" customFormat="1" ht="19.5" customHeight="1">
      <c r="A147" s="178">
        <v>64</v>
      </c>
      <c r="B147" s="134">
        <v>4783721</v>
      </c>
      <c r="C147" s="132" t="s">
        <v>133</v>
      </c>
      <c r="D147" s="40">
        <v>232</v>
      </c>
      <c r="E147" s="40" t="s">
        <v>28</v>
      </c>
      <c r="F147" s="89">
        <v>2000000</v>
      </c>
      <c r="G147" s="89">
        <v>2000000</v>
      </c>
      <c r="H147" s="89">
        <v>2000000</v>
      </c>
      <c r="I147" s="89">
        <v>2000000</v>
      </c>
      <c r="J147" s="89">
        <v>2000000</v>
      </c>
      <c r="K147" s="89">
        <v>2000000</v>
      </c>
      <c r="L147" s="89">
        <v>2000000</v>
      </c>
      <c r="M147" s="89">
        <v>2000000</v>
      </c>
      <c r="N147" s="89">
        <v>2000000</v>
      </c>
      <c r="O147" s="89">
        <v>2000000</v>
      </c>
      <c r="P147" s="89">
        <v>2000000</v>
      </c>
      <c r="Q147" s="89">
        <v>2000000</v>
      </c>
      <c r="R147" s="28">
        <f t="shared" si="4"/>
        <v>24000000</v>
      </c>
      <c r="S147" s="149">
        <v>2000000</v>
      </c>
      <c r="T147" s="128">
        <f t="shared" si="3"/>
        <v>26000000</v>
      </c>
      <c r="U147" s="121"/>
      <c r="V147" s="122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</row>
    <row r="148" spans="1:44" s="87" customFormat="1" ht="19.5" customHeight="1">
      <c r="A148" s="178"/>
      <c r="B148" s="135"/>
      <c r="C148" s="133"/>
      <c r="D148" s="37">
        <v>144</v>
      </c>
      <c r="E148" s="37" t="s">
        <v>22</v>
      </c>
      <c r="F148" s="89">
        <v>0</v>
      </c>
      <c r="G148" s="89">
        <v>0</v>
      </c>
      <c r="H148" s="89">
        <v>0</v>
      </c>
      <c r="I148" s="89">
        <v>0</v>
      </c>
      <c r="J148" s="89">
        <v>0</v>
      </c>
      <c r="K148" s="89">
        <v>0</v>
      </c>
      <c r="L148" s="89">
        <v>0</v>
      </c>
      <c r="M148" s="89">
        <v>0</v>
      </c>
      <c r="N148" s="89">
        <v>0</v>
      </c>
      <c r="O148" s="89">
        <v>0</v>
      </c>
      <c r="P148" s="89">
        <v>0</v>
      </c>
      <c r="Q148" s="89">
        <v>0</v>
      </c>
      <c r="R148" s="28">
        <f t="shared" si="4"/>
        <v>0</v>
      </c>
      <c r="S148" s="150"/>
      <c r="T148" s="128"/>
      <c r="U148" s="121"/>
      <c r="V148" s="122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</row>
    <row r="149" spans="1:44" s="87" customFormat="1" ht="19.5" customHeight="1">
      <c r="A149" s="178">
        <v>65</v>
      </c>
      <c r="B149" s="134">
        <v>6270252</v>
      </c>
      <c r="C149" s="132" t="s">
        <v>134</v>
      </c>
      <c r="D149" s="40">
        <v>232</v>
      </c>
      <c r="E149" s="40" t="s">
        <v>28</v>
      </c>
      <c r="F149" s="89">
        <v>1000000</v>
      </c>
      <c r="G149" s="89">
        <v>0</v>
      </c>
      <c r="H149" s="89">
        <v>0</v>
      </c>
      <c r="I149" s="89">
        <v>0</v>
      </c>
      <c r="J149" s="89">
        <v>0</v>
      </c>
      <c r="K149" s="89">
        <v>0</v>
      </c>
      <c r="L149" s="89">
        <v>0</v>
      </c>
      <c r="M149" s="89">
        <v>0</v>
      </c>
      <c r="N149" s="89">
        <v>0</v>
      </c>
      <c r="O149" s="89">
        <v>0</v>
      </c>
      <c r="P149" s="89">
        <v>0</v>
      </c>
      <c r="Q149" s="89">
        <v>0</v>
      </c>
      <c r="R149" s="28">
        <f t="shared" si="4"/>
        <v>1000000</v>
      </c>
      <c r="S149" s="149">
        <v>83333</v>
      </c>
      <c r="T149" s="128">
        <f t="shared" si="3"/>
        <v>1083333</v>
      </c>
      <c r="U149" s="121"/>
      <c r="V149" s="122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</row>
    <row r="150" spans="1:44" s="87" customFormat="1" ht="19.5" customHeight="1">
      <c r="A150" s="178"/>
      <c r="B150" s="135"/>
      <c r="C150" s="133"/>
      <c r="D150" s="37">
        <v>144</v>
      </c>
      <c r="E150" s="37" t="s">
        <v>22</v>
      </c>
      <c r="F150" s="89">
        <v>0</v>
      </c>
      <c r="G150" s="89">
        <v>0</v>
      </c>
      <c r="H150" s="89">
        <v>0</v>
      </c>
      <c r="I150" s="89">
        <v>0</v>
      </c>
      <c r="J150" s="89">
        <v>0</v>
      </c>
      <c r="K150" s="89">
        <v>0</v>
      </c>
      <c r="L150" s="89">
        <v>0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28">
        <f t="shared" si="4"/>
        <v>0</v>
      </c>
      <c r="S150" s="150"/>
      <c r="T150" s="128"/>
      <c r="U150" s="121"/>
      <c r="V150" s="122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</row>
    <row r="151" spans="1:44" s="87" customFormat="1" ht="19.5" customHeight="1">
      <c r="A151" s="178">
        <v>66</v>
      </c>
      <c r="B151" s="134">
        <v>4231059</v>
      </c>
      <c r="C151" s="132" t="s">
        <v>130</v>
      </c>
      <c r="D151" s="40">
        <v>232</v>
      </c>
      <c r="E151" s="40" t="s">
        <v>28</v>
      </c>
      <c r="F151" s="89">
        <v>1000000</v>
      </c>
      <c r="G151" s="89">
        <v>1000000</v>
      </c>
      <c r="H151" s="89">
        <v>1000000</v>
      </c>
      <c r="I151" s="89">
        <v>1000000</v>
      </c>
      <c r="J151" s="89">
        <v>1000000</v>
      </c>
      <c r="K151" s="89">
        <v>1000000</v>
      </c>
      <c r="L151" s="89">
        <v>1000000</v>
      </c>
      <c r="M151" s="89">
        <v>1000000</v>
      </c>
      <c r="N151" s="89">
        <v>0</v>
      </c>
      <c r="O151" s="89">
        <v>0</v>
      </c>
      <c r="P151" s="89">
        <v>0</v>
      </c>
      <c r="Q151" s="89">
        <v>0</v>
      </c>
      <c r="R151" s="28">
        <f t="shared" si="4"/>
        <v>8000000</v>
      </c>
      <c r="S151" s="149">
        <v>666666</v>
      </c>
      <c r="T151" s="128">
        <f t="shared" si="3"/>
        <v>8666666</v>
      </c>
      <c r="U151" s="121"/>
      <c r="V151" s="122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</row>
    <row r="152" spans="1:44" s="87" customFormat="1" ht="19.5" customHeight="1">
      <c r="A152" s="178"/>
      <c r="B152" s="135"/>
      <c r="C152" s="133"/>
      <c r="D152" s="37">
        <v>144</v>
      </c>
      <c r="E152" s="37" t="s">
        <v>22</v>
      </c>
      <c r="F152" s="89">
        <v>0</v>
      </c>
      <c r="G152" s="89">
        <v>0</v>
      </c>
      <c r="H152" s="89">
        <v>0</v>
      </c>
      <c r="I152" s="89">
        <v>0</v>
      </c>
      <c r="J152" s="89">
        <v>0</v>
      </c>
      <c r="K152" s="89">
        <v>0</v>
      </c>
      <c r="L152" s="89">
        <v>0</v>
      </c>
      <c r="M152" s="89">
        <v>0</v>
      </c>
      <c r="N152" s="89">
        <v>0</v>
      </c>
      <c r="O152" s="89">
        <v>0</v>
      </c>
      <c r="P152" s="89">
        <v>0</v>
      </c>
      <c r="Q152" s="89">
        <v>0</v>
      </c>
      <c r="R152" s="28">
        <f t="shared" si="4"/>
        <v>0</v>
      </c>
      <c r="S152" s="150"/>
      <c r="T152" s="128"/>
      <c r="U152" s="121"/>
      <c r="V152" s="122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</row>
    <row r="153" spans="1:44" s="87" customFormat="1" ht="19.5" customHeight="1">
      <c r="A153" s="178">
        <v>67</v>
      </c>
      <c r="B153" s="134">
        <v>5834065</v>
      </c>
      <c r="C153" s="132" t="s">
        <v>126</v>
      </c>
      <c r="D153" s="40">
        <v>232</v>
      </c>
      <c r="E153" s="40" t="s">
        <v>28</v>
      </c>
      <c r="F153" s="89">
        <v>1000000</v>
      </c>
      <c r="G153" s="89">
        <v>1000000</v>
      </c>
      <c r="H153" s="89">
        <v>1000000</v>
      </c>
      <c r="I153" s="89">
        <v>1000000</v>
      </c>
      <c r="J153" s="89">
        <v>1000000</v>
      </c>
      <c r="K153" s="89">
        <v>1000000</v>
      </c>
      <c r="L153" s="89">
        <v>1000000</v>
      </c>
      <c r="M153" s="89">
        <v>1000000</v>
      </c>
      <c r="N153" s="89">
        <v>1000000</v>
      </c>
      <c r="O153" s="89">
        <v>1000000</v>
      </c>
      <c r="P153" s="89">
        <v>1000000</v>
      </c>
      <c r="Q153" s="89">
        <v>1000000</v>
      </c>
      <c r="R153" s="28">
        <f t="shared" si="4"/>
        <v>12000000</v>
      </c>
      <c r="S153" s="149">
        <v>1000000</v>
      </c>
      <c r="T153" s="128">
        <f t="shared" si="3"/>
        <v>13000000</v>
      </c>
      <c r="U153" s="121"/>
      <c r="V153" s="122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</row>
    <row r="154" spans="1:44" s="87" customFormat="1" ht="19.5" customHeight="1">
      <c r="A154" s="178"/>
      <c r="B154" s="135"/>
      <c r="C154" s="133"/>
      <c r="D154" s="37">
        <v>144</v>
      </c>
      <c r="E154" s="37" t="s">
        <v>22</v>
      </c>
      <c r="F154" s="89">
        <v>0</v>
      </c>
      <c r="G154" s="89">
        <v>0</v>
      </c>
      <c r="H154" s="89">
        <v>0</v>
      </c>
      <c r="I154" s="89">
        <v>0</v>
      </c>
      <c r="J154" s="89">
        <v>0</v>
      </c>
      <c r="K154" s="89">
        <v>0</v>
      </c>
      <c r="L154" s="89">
        <v>0</v>
      </c>
      <c r="M154" s="89">
        <v>0</v>
      </c>
      <c r="N154" s="89">
        <v>0</v>
      </c>
      <c r="O154" s="89">
        <v>0</v>
      </c>
      <c r="P154" s="89">
        <v>0</v>
      </c>
      <c r="Q154" s="89"/>
      <c r="R154" s="28">
        <f t="shared" si="4"/>
        <v>0</v>
      </c>
      <c r="S154" s="150"/>
      <c r="T154" s="128"/>
      <c r="U154" s="121"/>
      <c r="V154" s="122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</row>
    <row r="155" spans="1:44" s="87" customFormat="1" ht="19.5" customHeight="1">
      <c r="A155" s="178">
        <v>68</v>
      </c>
      <c r="B155" s="134">
        <v>4369537</v>
      </c>
      <c r="C155" s="132" t="s">
        <v>127</v>
      </c>
      <c r="D155" s="40">
        <v>232</v>
      </c>
      <c r="E155" s="40" t="s">
        <v>28</v>
      </c>
      <c r="F155" s="89">
        <v>2000000</v>
      </c>
      <c r="G155" s="89">
        <v>2000000</v>
      </c>
      <c r="H155" s="89">
        <v>2000000</v>
      </c>
      <c r="I155" s="89">
        <v>2000000</v>
      </c>
      <c r="J155" s="89">
        <v>2000000</v>
      </c>
      <c r="K155" s="89">
        <v>2000000</v>
      </c>
      <c r="L155" s="89">
        <v>2000000</v>
      </c>
      <c r="M155" s="89">
        <v>2000000</v>
      </c>
      <c r="N155" s="89">
        <v>2000000</v>
      </c>
      <c r="O155" s="89">
        <v>2000000</v>
      </c>
      <c r="P155" s="89">
        <v>2000000</v>
      </c>
      <c r="Q155" s="89">
        <v>2000000</v>
      </c>
      <c r="R155" s="28">
        <f t="shared" si="4"/>
        <v>24000000</v>
      </c>
      <c r="S155" s="149">
        <v>2000000</v>
      </c>
      <c r="T155" s="128">
        <f t="shared" si="3"/>
        <v>26000000</v>
      </c>
      <c r="U155" s="121"/>
      <c r="V155" s="122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</row>
    <row r="156" spans="1:44" s="87" customFormat="1" ht="19.5" customHeight="1">
      <c r="A156" s="178"/>
      <c r="B156" s="135"/>
      <c r="C156" s="133"/>
      <c r="D156" s="37">
        <v>144</v>
      </c>
      <c r="E156" s="37" t="s">
        <v>22</v>
      </c>
      <c r="F156" s="89">
        <v>350000</v>
      </c>
      <c r="G156" s="89">
        <v>500000</v>
      </c>
      <c r="H156" s="89">
        <v>350000</v>
      </c>
      <c r="I156" s="89">
        <v>700000</v>
      </c>
      <c r="J156" s="89">
        <v>850000</v>
      </c>
      <c r="K156" s="89">
        <v>0</v>
      </c>
      <c r="L156" s="89">
        <v>0</v>
      </c>
      <c r="M156" s="89">
        <v>0</v>
      </c>
      <c r="N156" s="89">
        <v>0</v>
      </c>
      <c r="O156" s="89">
        <v>0</v>
      </c>
      <c r="P156" s="89">
        <v>0</v>
      </c>
      <c r="Q156" s="89">
        <v>0</v>
      </c>
      <c r="R156" s="28">
        <f t="shared" si="4"/>
        <v>2750000</v>
      </c>
      <c r="S156" s="150"/>
      <c r="T156" s="128"/>
      <c r="U156" s="121"/>
      <c r="V156" s="122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</row>
    <row r="157" spans="1:44" s="87" customFormat="1" ht="19.5" customHeight="1">
      <c r="A157" s="178">
        <v>69</v>
      </c>
      <c r="B157" s="134">
        <v>4249354</v>
      </c>
      <c r="C157" s="192" t="s">
        <v>128</v>
      </c>
      <c r="D157" s="40">
        <v>232</v>
      </c>
      <c r="E157" s="40" t="s">
        <v>28</v>
      </c>
      <c r="F157" s="89">
        <v>2000000</v>
      </c>
      <c r="G157" s="89">
        <v>2000000</v>
      </c>
      <c r="H157" s="89">
        <v>2000000</v>
      </c>
      <c r="I157" s="89">
        <v>2000000</v>
      </c>
      <c r="J157" s="89">
        <v>2000000</v>
      </c>
      <c r="K157" s="89">
        <v>2000000</v>
      </c>
      <c r="L157" s="89">
        <v>2000000</v>
      </c>
      <c r="M157" s="89">
        <v>2000000</v>
      </c>
      <c r="N157" s="89">
        <v>2000000</v>
      </c>
      <c r="O157" s="89">
        <v>2000000</v>
      </c>
      <c r="P157" s="89">
        <v>2000000</v>
      </c>
      <c r="Q157" s="89">
        <v>2000000</v>
      </c>
      <c r="R157" s="28">
        <f t="shared" si="4"/>
        <v>24000000</v>
      </c>
      <c r="S157" s="149">
        <v>2000000</v>
      </c>
      <c r="T157" s="128">
        <f aca="true" t="shared" si="5" ref="T157:T185">R157+S157</f>
        <v>26000000</v>
      </c>
      <c r="U157" s="121"/>
      <c r="V157" s="122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</row>
    <row r="158" spans="1:44" s="87" customFormat="1" ht="19.5" customHeight="1">
      <c r="A158" s="178"/>
      <c r="B158" s="135"/>
      <c r="C158" s="193"/>
      <c r="D158" s="37">
        <v>144</v>
      </c>
      <c r="E158" s="37" t="s">
        <v>22</v>
      </c>
      <c r="F158" s="89">
        <v>0</v>
      </c>
      <c r="G158" s="89">
        <v>0</v>
      </c>
      <c r="H158" s="89">
        <v>350000</v>
      </c>
      <c r="I158" s="89">
        <v>0</v>
      </c>
      <c r="J158" s="89">
        <v>0</v>
      </c>
      <c r="K158" s="89">
        <v>350000</v>
      </c>
      <c r="L158" s="89">
        <v>0</v>
      </c>
      <c r="M158" s="89">
        <v>0</v>
      </c>
      <c r="N158" s="89">
        <v>0</v>
      </c>
      <c r="O158" s="89">
        <v>0</v>
      </c>
      <c r="P158" s="89">
        <v>0</v>
      </c>
      <c r="Q158" s="89">
        <v>0</v>
      </c>
      <c r="R158" s="28">
        <f t="shared" si="4"/>
        <v>700000</v>
      </c>
      <c r="S158" s="150"/>
      <c r="T158" s="128"/>
      <c r="U158" s="121"/>
      <c r="V158" s="122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</row>
    <row r="159" spans="1:44" s="87" customFormat="1" ht="20.25" customHeight="1">
      <c r="A159" s="178">
        <v>70</v>
      </c>
      <c r="B159" s="134">
        <v>5038957</v>
      </c>
      <c r="C159" s="132" t="s">
        <v>116</v>
      </c>
      <c r="D159" s="40">
        <v>232</v>
      </c>
      <c r="E159" s="40" t="s">
        <v>28</v>
      </c>
      <c r="F159" s="90">
        <v>1000000</v>
      </c>
      <c r="G159" s="89">
        <v>1000000</v>
      </c>
      <c r="H159" s="89">
        <v>1000000</v>
      </c>
      <c r="I159" s="89">
        <v>1000000</v>
      </c>
      <c r="J159" s="89">
        <v>1000000</v>
      </c>
      <c r="K159" s="89">
        <v>1000000</v>
      </c>
      <c r="L159" s="89">
        <v>1000000</v>
      </c>
      <c r="M159" s="89">
        <v>1000000</v>
      </c>
      <c r="N159" s="89">
        <v>1000000</v>
      </c>
      <c r="O159" s="89">
        <v>1000000</v>
      </c>
      <c r="P159" s="89">
        <v>1000000</v>
      </c>
      <c r="Q159" s="89">
        <v>1000000</v>
      </c>
      <c r="R159" s="28">
        <f t="shared" si="4"/>
        <v>12000000</v>
      </c>
      <c r="S159" s="149">
        <v>1000000</v>
      </c>
      <c r="T159" s="128">
        <f t="shared" si="5"/>
        <v>13000000</v>
      </c>
      <c r="U159" s="121"/>
      <c r="V159" s="122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</row>
    <row r="160" spans="1:44" s="83" customFormat="1" ht="21.75" customHeight="1">
      <c r="A160" s="178"/>
      <c r="B160" s="135"/>
      <c r="C160" s="133"/>
      <c r="D160" s="37">
        <v>144</v>
      </c>
      <c r="E160" s="37" t="s">
        <v>22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28">
        <f t="shared" si="4"/>
        <v>0</v>
      </c>
      <c r="S160" s="150"/>
      <c r="T160" s="128"/>
      <c r="U160" s="121"/>
      <c r="V160" s="122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</row>
    <row r="161" spans="1:44" s="83" customFormat="1" ht="21.75" customHeight="1">
      <c r="A161" s="178">
        <v>71</v>
      </c>
      <c r="B161" s="134">
        <v>7457744</v>
      </c>
      <c r="C161" s="132" t="s">
        <v>123</v>
      </c>
      <c r="D161" s="37">
        <v>232</v>
      </c>
      <c r="E161" s="40" t="s">
        <v>28</v>
      </c>
      <c r="F161" s="35">
        <v>1600000</v>
      </c>
      <c r="G161" s="35">
        <v>1600000</v>
      </c>
      <c r="H161" s="35">
        <v>1600000</v>
      </c>
      <c r="I161" s="35">
        <v>1600000</v>
      </c>
      <c r="J161" s="35">
        <v>1600000</v>
      </c>
      <c r="K161" s="35">
        <v>1600000</v>
      </c>
      <c r="L161" s="35">
        <v>1600000</v>
      </c>
      <c r="M161" s="35">
        <v>1600000</v>
      </c>
      <c r="N161" s="35">
        <v>1600000</v>
      </c>
      <c r="O161" s="35">
        <v>1600000</v>
      </c>
      <c r="P161" s="35">
        <v>1600000</v>
      </c>
      <c r="Q161" s="35">
        <v>1600000</v>
      </c>
      <c r="R161" s="28">
        <f t="shared" si="4"/>
        <v>19200000</v>
      </c>
      <c r="S161" s="149">
        <v>1600000</v>
      </c>
      <c r="T161" s="128">
        <f t="shared" si="5"/>
        <v>20800000</v>
      </c>
      <c r="U161" s="121"/>
      <c r="V161" s="122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</row>
    <row r="162" spans="1:44" s="83" customFormat="1" ht="21.75" customHeight="1">
      <c r="A162" s="178"/>
      <c r="B162" s="135"/>
      <c r="C162" s="133"/>
      <c r="D162" s="37">
        <v>144</v>
      </c>
      <c r="E162" s="37" t="s">
        <v>22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28">
        <f t="shared" si="4"/>
        <v>0</v>
      </c>
      <c r="S162" s="150"/>
      <c r="T162" s="128"/>
      <c r="U162" s="121"/>
      <c r="V162" s="122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</row>
    <row r="163" spans="1:44" s="83" customFormat="1" ht="21.75" customHeight="1">
      <c r="A163" s="178">
        <v>72</v>
      </c>
      <c r="B163" s="134">
        <v>3683928</v>
      </c>
      <c r="C163" s="132" t="s">
        <v>120</v>
      </c>
      <c r="D163" s="37">
        <v>232</v>
      </c>
      <c r="E163" s="40" t="s">
        <v>28</v>
      </c>
      <c r="F163" s="35">
        <v>1500000</v>
      </c>
      <c r="G163" s="35">
        <v>1500000</v>
      </c>
      <c r="H163" s="35">
        <v>1500000</v>
      </c>
      <c r="I163" s="35">
        <v>1500000</v>
      </c>
      <c r="J163" s="35">
        <v>1500000</v>
      </c>
      <c r="K163" s="35">
        <v>1500000</v>
      </c>
      <c r="L163" s="35">
        <v>1500000</v>
      </c>
      <c r="M163" s="35">
        <v>1500000</v>
      </c>
      <c r="N163" s="35"/>
      <c r="O163" s="35"/>
      <c r="P163" s="35"/>
      <c r="Q163" s="35"/>
      <c r="R163" s="28">
        <f t="shared" si="4"/>
        <v>12000000</v>
      </c>
      <c r="S163" s="149">
        <v>1000000</v>
      </c>
      <c r="T163" s="128">
        <f t="shared" si="5"/>
        <v>13000000</v>
      </c>
      <c r="U163" s="121"/>
      <c r="V163" s="122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</row>
    <row r="164" spans="1:44" s="83" customFormat="1" ht="21.75" customHeight="1">
      <c r="A164" s="178"/>
      <c r="B164" s="135"/>
      <c r="C164" s="133"/>
      <c r="D164" s="37">
        <v>144</v>
      </c>
      <c r="E164" s="37" t="s">
        <v>22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/>
      <c r="M164" s="35">
        <v>0</v>
      </c>
      <c r="N164" s="35"/>
      <c r="O164" s="35"/>
      <c r="P164" s="35"/>
      <c r="Q164" s="35"/>
      <c r="R164" s="28">
        <f t="shared" si="4"/>
        <v>0</v>
      </c>
      <c r="S164" s="150"/>
      <c r="T164" s="128"/>
      <c r="U164" s="121"/>
      <c r="V164" s="122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</row>
    <row r="165" spans="1:44" s="83" customFormat="1" ht="19.5" customHeight="1">
      <c r="A165" s="178">
        <v>73</v>
      </c>
      <c r="B165" s="134">
        <v>6368330</v>
      </c>
      <c r="C165" s="132" t="s">
        <v>117</v>
      </c>
      <c r="D165" s="37">
        <v>232</v>
      </c>
      <c r="E165" s="37" t="s">
        <v>28</v>
      </c>
      <c r="F165" s="35">
        <v>1000000</v>
      </c>
      <c r="G165" s="35">
        <v>1000000</v>
      </c>
      <c r="H165" s="35">
        <v>1000000</v>
      </c>
      <c r="I165" s="35">
        <v>1000000</v>
      </c>
      <c r="J165" s="35">
        <v>1000000</v>
      </c>
      <c r="K165" s="35">
        <v>1000000</v>
      </c>
      <c r="L165" s="35">
        <v>1000000</v>
      </c>
      <c r="M165" s="35">
        <v>1000000</v>
      </c>
      <c r="N165" s="35">
        <v>1000000</v>
      </c>
      <c r="O165" s="35">
        <v>1000000</v>
      </c>
      <c r="P165" s="35">
        <v>1000000</v>
      </c>
      <c r="Q165" s="35">
        <v>1000000</v>
      </c>
      <c r="R165" s="28">
        <f t="shared" si="4"/>
        <v>12000000</v>
      </c>
      <c r="S165" s="149">
        <v>1000000</v>
      </c>
      <c r="T165" s="128">
        <f t="shared" si="5"/>
        <v>13000000</v>
      </c>
      <c r="U165" s="121"/>
      <c r="V165" s="122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</row>
    <row r="166" spans="1:44" s="83" customFormat="1" ht="19.5" customHeight="1">
      <c r="A166" s="178"/>
      <c r="B166" s="135"/>
      <c r="C166" s="133"/>
      <c r="D166" s="39">
        <v>232</v>
      </c>
      <c r="E166" s="37" t="s">
        <v>44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28">
        <f t="shared" si="4"/>
        <v>0</v>
      </c>
      <c r="S166" s="150"/>
      <c r="T166" s="128"/>
      <c r="U166" s="121"/>
      <c r="V166" s="122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</row>
    <row r="167" spans="1:44" s="5" customFormat="1" ht="19.5" customHeight="1">
      <c r="A167" s="178">
        <v>74</v>
      </c>
      <c r="B167" s="168">
        <v>2580580</v>
      </c>
      <c r="C167" s="160" t="s">
        <v>118</v>
      </c>
      <c r="D167" s="37">
        <v>232</v>
      </c>
      <c r="E167" s="40" t="s">
        <v>28</v>
      </c>
      <c r="F167" s="91">
        <v>1000000</v>
      </c>
      <c r="G167" s="92">
        <v>1000000</v>
      </c>
      <c r="H167" s="92">
        <v>1000000</v>
      </c>
      <c r="I167" s="92">
        <v>1000000</v>
      </c>
      <c r="J167" s="92">
        <v>1000000</v>
      </c>
      <c r="K167" s="92">
        <v>1000000</v>
      </c>
      <c r="L167" s="92">
        <v>1000000</v>
      </c>
      <c r="M167" s="92">
        <v>1000000</v>
      </c>
      <c r="N167" s="92">
        <v>1000000</v>
      </c>
      <c r="O167" s="92">
        <v>1000000</v>
      </c>
      <c r="P167" s="92">
        <v>1000000</v>
      </c>
      <c r="Q167" s="92">
        <v>1000000</v>
      </c>
      <c r="R167" s="28">
        <f t="shared" si="4"/>
        <v>12000000</v>
      </c>
      <c r="S167" s="154">
        <v>1000000</v>
      </c>
      <c r="T167" s="128">
        <f t="shared" si="5"/>
        <v>13000000</v>
      </c>
      <c r="U167" s="30"/>
      <c r="V167" s="27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</row>
    <row r="168" spans="1:44" s="5" customFormat="1" ht="19.5" customHeight="1">
      <c r="A168" s="178"/>
      <c r="B168" s="170"/>
      <c r="C168" s="162"/>
      <c r="D168" s="37">
        <v>144</v>
      </c>
      <c r="E168" s="37" t="s">
        <v>22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7">
        <v>0</v>
      </c>
      <c r="P168" s="47">
        <v>0</v>
      </c>
      <c r="Q168" s="47">
        <v>0</v>
      </c>
      <c r="R168" s="28">
        <f t="shared" si="4"/>
        <v>0</v>
      </c>
      <c r="S168" s="155"/>
      <c r="T168" s="128"/>
      <c r="U168" s="30"/>
      <c r="V168" s="27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</row>
    <row r="169" spans="1:44" s="5" customFormat="1" ht="23.25" customHeight="1">
      <c r="A169" s="178">
        <v>75</v>
      </c>
      <c r="B169" s="168">
        <v>5818251</v>
      </c>
      <c r="C169" s="160" t="s">
        <v>72</v>
      </c>
      <c r="D169" s="37">
        <v>232</v>
      </c>
      <c r="E169" s="37" t="s">
        <v>28</v>
      </c>
      <c r="F169" s="45">
        <v>2000000</v>
      </c>
      <c r="G169" s="45">
        <v>2000000</v>
      </c>
      <c r="H169" s="45">
        <v>2500000</v>
      </c>
      <c r="I169" s="45">
        <v>2500000</v>
      </c>
      <c r="J169" s="45">
        <v>2500000</v>
      </c>
      <c r="K169" s="45">
        <v>2500000</v>
      </c>
      <c r="L169" s="45">
        <v>2500000</v>
      </c>
      <c r="M169" s="45">
        <v>2500000</v>
      </c>
      <c r="N169" s="45">
        <v>2500000</v>
      </c>
      <c r="O169" s="45">
        <v>2500000</v>
      </c>
      <c r="P169" s="45">
        <v>2500000</v>
      </c>
      <c r="Q169" s="45">
        <v>2500000</v>
      </c>
      <c r="R169" s="28">
        <f t="shared" si="4"/>
        <v>29000000</v>
      </c>
      <c r="S169" s="154">
        <v>2416666</v>
      </c>
      <c r="T169" s="128">
        <f t="shared" si="5"/>
        <v>31416666</v>
      </c>
      <c r="U169" s="26"/>
      <c r="V169" s="27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</row>
    <row r="170" spans="1:44" s="5" customFormat="1" ht="21.75" customHeight="1">
      <c r="A170" s="178"/>
      <c r="B170" s="170"/>
      <c r="C170" s="162"/>
      <c r="D170" s="37">
        <v>144</v>
      </c>
      <c r="E170" s="37" t="s">
        <v>44</v>
      </c>
      <c r="F170" s="45">
        <v>350000</v>
      </c>
      <c r="G170" s="45">
        <v>350000</v>
      </c>
      <c r="H170" s="45">
        <v>350000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6">
        <v>0</v>
      </c>
      <c r="Q170" s="46">
        <v>0</v>
      </c>
      <c r="R170" s="28">
        <f t="shared" si="4"/>
        <v>1050000</v>
      </c>
      <c r="S170" s="155"/>
      <c r="T170" s="128"/>
      <c r="U170" s="123"/>
      <c r="V170" s="27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</row>
    <row r="171" spans="1:44" s="5" customFormat="1" ht="21.75" customHeight="1">
      <c r="A171" s="178">
        <v>76</v>
      </c>
      <c r="B171" s="168">
        <v>3762577</v>
      </c>
      <c r="C171" s="160" t="s">
        <v>70</v>
      </c>
      <c r="D171" s="37">
        <v>232</v>
      </c>
      <c r="E171" s="37" t="s">
        <v>28</v>
      </c>
      <c r="F171" s="93">
        <v>500000</v>
      </c>
      <c r="G171" s="93">
        <v>500000</v>
      </c>
      <c r="H171" s="93">
        <v>500000</v>
      </c>
      <c r="I171" s="93">
        <v>500000</v>
      </c>
      <c r="J171" s="93">
        <v>500000</v>
      </c>
      <c r="K171" s="93">
        <v>500000</v>
      </c>
      <c r="L171" s="93">
        <v>500000</v>
      </c>
      <c r="M171" s="93">
        <v>500000</v>
      </c>
      <c r="N171" s="93">
        <v>500000</v>
      </c>
      <c r="O171" s="93">
        <v>500000</v>
      </c>
      <c r="P171" s="93">
        <v>500000</v>
      </c>
      <c r="Q171" s="93">
        <v>500000</v>
      </c>
      <c r="R171" s="28">
        <f t="shared" si="4"/>
        <v>6000000</v>
      </c>
      <c r="S171" s="154">
        <v>500000</v>
      </c>
      <c r="T171" s="128">
        <f t="shared" si="5"/>
        <v>6500000</v>
      </c>
      <c r="U171" s="26"/>
      <c r="V171" s="27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</row>
    <row r="172" spans="1:44" s="5" customFormat="1" ht="19.5" customHeight="1">
      <c r="A172" s="178"/>
      <c r="B172" s="170"/>
      <c r="C172" s="161"/>
      <c r="D172" s="37">
        <v>144</v>
      </c>
      <c r="E172" s="37" t="s">
        <v>44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/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28">
        <f t="shared" si="4"/>
        <v>0</v>
      </c>
      <c r="S172" s="155"/>
      <c r="T172" s="128"/>
      <c r="U172" s="26"/>
      <c r="V172" s="27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</row>
    <row r="173" spans="1:44" s="5" customFormat="1" ht="18" customHeight="1">
      <c r="A173" s="178">
        <v>77</v>
      </c>
      <c r="B173" s="166">
        <v>3700505</v>
      </c>
      <c r="C173" s="160" t="s">
        <v>55</v>
      </c>
      <c r="D173" s="37">
        <v>232</v>
      </c>
      <c r="E173" s="37" t="s">
        <v>28</v>
      </c>
      <c r="F173" s="46">
        <v>3000000</v>
      </c>
      <c r="G173" s="46">
        <v>3000000</v>
      </c>
      <c r="H173" s="46">
        <v>3000000</v>
      </c>
      <c r="I173" s="46">
        <v>3000000</v>
      </c>
      <c r="J173" s="46">
        <v>3000000</v>
      </c>
      <c r="K173" s="46">
        <v>3000000</v>
      </c>
      <c r="L173" s="46">
        <v>3000000</v>
      </c>
      <c r="M173" s="46">
        <v>3000000</v>
      </c>
      <c r="N173" s="46">
        <v>3000000</v>
      </c>
      <c r="O173" s="46">
        <v>3000000</v>
      </c>
      <c r="P173" s="46">
        <v>3000000</v>
      </c>
      <c r="Q173" s="46">
        <v>3000000</v>
      </c>
      <c r="R173" s="28">
        <f t="shared" si="4"/>
        <v>36000000</v>
      </c>
      <c r="S173" s="154">
        <v>3000000</v>
      </c>
      <c r="T173" s="128">
        <f t="shared" si="5"/>
        <v>39000000</v>
      </c>
      <c r="U173" s="26"/>
      <c r="V173" s="27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</row>
    <row r="174" spans="1:44" s="5" customFormat="1" ht="23.25" customHeight="1">
      <c r="A174" s="178"/>
      <c r="B174" s="167"/>
      <c r="C174" s="162"/>
      <c r="D174" s="40">
        <v>144</v>
      </c>
      <c r="E174" s="40" t="s">
        <v>44</v>
      </c>
      <c r="F174" s="94">
        <v>0</v>
      </c>
      <c r="G174" s="94">
        <v>0</v>
      </c>
      <c r="H174" s="94">
        <v>0</v>
      </c>
      <c r="I174" s="94">
        <v>0</v>
      </c>
      <c r="J174" s="94">
        <v>0</v>
      </c>
      <c r="K174" s="94">
        <v>0</v>
      </c>
      <c r="L174" s="94">
        <v>0</v>
      </c>
      <c r="M174" s="94">
        <v>0</v>
      </c>
      <c r="N174" s="94">
        <v>0</v>
      </c>
      <c r="O174" s="94">
        <v>0</v>
      </c>
      <c r="P174" s="94">
        <v>0</v>
      </c>
      <c r="Q174" s="94">
        <v>0</v>
      </c>
      <c r="R174" s="28">
        <f t="shared" si="4"/>
        <v>0</v>
      </c>
      <c r="S174" s="155"/>
      <c r="T174" s="128"/>
      <c r="U174" s="26"/>
      <c r="V174" s="27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</row>
    <row r="175" spans="1:44" s="5" customFormat="1" ht="21.75" customHeight="1">
      <c r="A175" s="178">
        <v>78</v>
      </c>
      <c r="B175" s="247">
        <v>4912770</v>
      </c>
      <c r="C175" s="160" t="s">
        <v>74</v>
      </c>
      <c r="D175" s="40">
        <v>232</v>
      </c>
      <c r="E175" s="40" t="s">
        <v>28</v>
      </c>
      <c r="F175" s="94">
        <v>1000000</v>
      </c>
      <c r="G175" s="94">
        <v>1000000</v>
      </c>
      <c r="H175" s="94">
        <v>1000000</v>
      </c>
      <c r="I175" s="94">
        <v>1000000</v>
      </c>
      <c r="J175" s="94">
        <v>1000000</v>
      </c>
      <c r="K175" s="94">
        <v>1000000</v>
      </c>
      <c r="L175" s="94">
        <v>1000000</v>
      </c>
      <c r="M175" s="94">
        <v>1000000</v>
      </c>
      <c r="N175" s="94">
        <v>1000000</v>
      </c>
      <c r="O175" s="94">
        <v>1000000</v>
      </c>
      <c r="P175" s="94">
        <v>1000000</v>
      </c>
      <c r="Q175" s="94">
        <v>1000000</v>
      </c>
      <c r="R175" s="28">
        <f t="shared" si="4"/>
        <v>12000000</v>
      </c>
      <c r="S175" s="154">
        <v>1000000</v>
      </c>
      <c r="T175" s="128">
        <f t="shared" si="5"/>
        <v>13000000</v>
      </c>
      <c r="U175" s="26"/>
      <c r="V175" s="27"/>
      <c r="W175" s="26"/>
      <c r="X175" s="27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</row>
    <row r="176" spans="1:44" s="5" customFormat="1" ht="21.75" customHeight="1">
      <c r="A176" s="178"/>
      <c r="B176" s="247"/>
      <c r="C176" s="162"/>
      <c r="D176" s="37">
        <v>144</v>
      </c>
      <c r="E176" s="37" t="s">
        <v>44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28">
        <f t="shared" si="4"/>
        <v>0</v>
      </c>
      <c r="S176" s="155"/>
      <c r="T176" s="128"/>
      <c r="U176" s="26"/>
      <c r="V176" s="27"/>
      <c r="W176" s="26"/>
      <c r="X176" s="27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</row>
    <row r="177" spans="1:44" s="5" customFormat="1" ht="21.75" customHeight="1">
      <c r="A177" s="178">
        <v>79</v>
      </c>
      <c r="B177" s="169">
        <v>5348514</v>
      </c>
      <c r="C177" s="160" t="s">
        <v>75</v>
      </c>
      <c r="D177" s="37">
        <v>232</v>
      </c>
      <c r="E177" s="37" t="s">
        <v>28</v>
      </c>
      <c r="F177" s="46">
        <v>3000000</v>
      </c>
      <c r="G177" s="46">
        <v>3000000</v>
      </c>
      <c r="H177" s="46">
        <v>3000000</v>
      </c>
      <c r="I177" s="46">
        <v>3000000</v>
      </c>
      <c r="J177" s="46">
        <v>3000000</v>
      </c>
      <c r="K177" s="46">
        <v>3000000</v>
      </c>
      <c r="L177" s="46">
        <v>3000000</v>
      </c>
      <c r="M177" s="46">
        <v>3000000</v>
      </c>
      <c r="N177" s="46">
        <v>3000000</v>
      </c>
      <c r="O177" s="46">
        <v>3000000</v>
      </c>
      <c r="P177" s="46">
        <v>3000000</v>
      </c>
      <c r="Q177" s="46">
        <v>3000000</v>
      </c>
      <c r="R177" s="28">
        <f t="shared" si="4"/>
        <v>36000000</v>
      </c>
      <c r="S177" s="154">
        <v>3000000</v>
      </c>
      <c r="T177" s="128">
        <f t="shared" si="5"/>
        <v>39000000</v>
      </c>
      <c r="U177" s="26"/>
      <c r="V177" s="27"/>
      <c r="W177" s="26"/>
      <c r="X177" s="27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</row>
    <row r="178" spans="1:44" s="5" customFormat="1" ht="21.75" customHeight="1">
      <c r="A178" s="178"/>
      <c r="B178" s="170"/>
      <c r="C178" s="162"/>
      <c r="D178" s="37">
        <v>144</v>
      </c>
      <c r="E178" s="37" t="s">
        <v>44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28">
        <f t="shared" si="4"/>
        <v>0</v>
      </c>
      <c r="S178" s="155"/>
      <c r="T178" s="128"/>
      <c r="U178" s="26"/>
      <c r="V178" s="27"/>
      <c r="W178" s="26"/>
      <c r="X178" s="27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</row>
    <row r="179" spans="1:44" s="5" customFormat="1" ht="21.75" customHeight="1">
      <c r="A179" s="178">
        <v>80</v>
      </c>
      <c r="B179" s="168">
        <v>1585498</v>
      </c>
      <c r="C179" s="160" t="s">
        <v>52</v>
      </c>
      <c r="D179" s="37">
        <v>232</v>
      </c>
      <c r="E179" s="37" t="s">
        <v>28</v>
      </c>
      <c r="F179" s="46">
        <v>2000000</v>
      </c>
      <c r="G179" s="46">
        <v>2000000</v>
      </c>
      <c r="H179" s="46">
        <v>2000000</v>
      </c>
      <c r="I179" s="46">
        <v>2000000</v>
      </c>
      <c r="J179" s="46">
        <v>2000000</v>
      </c>
      <c r="K179" s="46">
        <v>2000000</v>
      </c>
      <c r="L179" s="46">
        <v>2000000</v>
      </c>
      <c r="M179" s="46">
        <v>2000000</v>
      </c>
      <c r="N179" s="46">
        <v>2000000</v>
      </c>
      <c r="O179" s="46">
        <v>2000000</v>
      </c>
      <c r="P179" s="46">
        <v>2000000</v>
      </c>
      <c r="Q179" s="46">
        <v>2000000</v>
      </c>
      <c r="R179" s="28">
        <f t="shared" si="4"/>
        <v>24000000</v>
      </c>
      <c r="S179" s="154">
        <v>2000000</v>
      </c>
      <c r="T179" s="128">
        <f t="shared" si="5"/>
        <v>26000000</v>
      </c>
      <c r="U179" s="26"/>
      <c r="V179" s="27"/>
      <c r="W179" s="26"/>
      <c r="X179" s="27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</row>
    <row r="180" spans="1:44" s="5" customFormat="1" ht="21.75" customHeight="1">
      <c r="A180" s="178"/>
      <c r="B180" s="170"/>
      <c r="C180" s="162"/>
      <c r="D180" s="37">
        <v>144</v>
      </c>
      <c r="E180" s="37" t="s">
        <v>44</v>
      </c>
      <c r="F180" s="46">
        <v>0</v>
      </c>
      <c r="G180" s="46">
        <v>700000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28">
        <f t="shared" si="4"/>
        <v>700000</v>
      </c>
      <c r="S180" s="155"/>
      <c r="T180" s="128"/>
      <c r="U180" s="26"/>
      <c r="V180" s="27"/>
      <c r="W180" s="26"/>
      <c r="X180" s="27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</row>
    <row r="181" spans="1:44" s="5" customFormat="1" ht="21.75" customHeight="1">
      <c r="A181" s="178">
        <v>81</v>
      </c>
      <c r="B181" s="168">
        <v>764506</v>
      </c>
      <c r="C181" s="160" t="s">
        <v>76</v>
      </c>
      <c r="D181" s="37">
        <v>232</v>
      </c>
      <c r="E181" s="37" t="s">
        <v>28</v>
      </c>
      <c r="F181" s="46">
        <v>2500000</v>
      </c>
      <c r="G181" s="46">
        <v>2500000</v>
      </c>
      <c r="H181" s="46">
        <v>2500000</v>
      </c>
      <c r="I181" s="46">
        <v>2500000</v>
      </c>
      <c r="J181" s="46">
        <v>2500000</v>
      </c>
      <c r="K181" s="46">
        <v>2500000</v>
      </c>
      <c r="L181" s="46">
        <v>2500000</v>
      </c>
      <c r="M181" s="46">
        <v>2500000</v>
      </c>
      <c r="N181" s="46">
        <v>2500000</v>
      </c>
      <c r="O181" s="46">
        <v>2500000</v>
      </c>
      <c r="P181" s="46">
        <v>2500000</v>
      </c>
      <c r="Q181" s="46">
        <v>2500000</v>
      </c>
      <c r="R181" s="28">
        <f t="shared" si="4"/>
        <v>30000000</v>
      </c>
      <c r="S181" s="154">
        <v>2500000</v>
      </c>
      <c r="T181" s="128">
        <f t="shared" si="5"/>
        <v>32500000</v>
      </c>
      <c r="U181" s="26"/>
      <c r="V181" s="27"/>
      <c r="W181" s="26"/>
      <c r="X181" s="27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</row>
    <row r="182" spans="1:44" s="5" customFormat="1" ht="21.75" customHeight="1">
      <c r="A182" s="178"/>
      <c r="B182" s="170"/>
      <c r="C182" s="162"/>
      <c r="D182" s="37">
        <v>144</v>
      </c>
      <c r="E182" s="37" t="s">
        <v>44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500000</v>
      </c>
      <c r="O182" s="46">
        <v>0</v>
      </c>
      <c r="P182" s="46">
        <v>0</v>
      </c>
      <c r="Q182" s="46">
        <v>0</v>
      </c>
      <c r="R182" s="28">
        <f t="shared" si="4"/>
        <v>500000</v>
      </c>
      <c r="S182" s="155"/>
      <c r="T182" s="128"/>
      <c r="U182" s="26"/>
      <c r="V182" s="27"/>
      <c r="W182" s="26"/>
      <c r="X182" s="27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</row>
    <row r="183" spans="1:44" s="5" customFormat="1" ht="21.75" customHeight="1">
      <c r="A183" s="178">
        <v>82</v>
      </c>
      <c r="B183" s="168">
        <v>4282904</v>
      </c>
      <c r="C183" s="160" t="s">
        <v>77</v>
      </c>
      <c r="D183" s="37">
        <v>232</v>
      </c>
      <c r="E183" s="37" t="s">
        <v>28</v>
      </c>
      <c r="F183" s="46">
        <v>800000</v>
      </c>
      <c r="G183" s="46">
        <v>800000</v>
      </c>
      <c r="H183" s="46">
        <v>800000</v>
      </c>
      <c r="I183" s="46">
        <v>800000</v>
      </c>
      <c r="J183" s="46">
        <v>800000</v>
      </c>
      <c r="K183" s="46">
        <v>800000</v>
      </c>
      <c r="L183" s="46">
        <v>800000</v>
      </c>
      <c r="M183" s="46">
        <v>800000</v>
      </c>
      <c r="N183" s="46">
        <v>800000</v>
      </c>
      <c r="O183" s="46">
        <v>800000</v>
      </c>
      <c r="P183" s="46">
        <v>800000</v>
      </c>
      <c r="Q183" s="46">
        <v>800000</v>
      </c>
      <c r="R183" s="28">
        <f t="shared" si="4"/>
        <v>9600000</v>
      </c>
      <c r="S183" s="154">
        <v>800000</v>
      </c>
      <c r="T183" s="128">
        <f t="shared" si="5"/>
        <v>10400000</v>
      </c>
      <c r="U183" s="26"/>
      <c r="V183" s="27"/>
      <c r="W183" s="26"/>
      <c r="X183" s="27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</row>
    <row r="184" spans="1:44" s="5" customFormat="1" ht="21.75" customHeight="1">
      <c r="A184" s="178"/>
      <c r="B184" s="170"/>
      <c r="C184" s="162"/>
      <c r="D184" s="37">
        <v>144</v>
      </c>
      <c r="E184" s="37" t="s">
        <v>44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28">
        <f t="shared" si="4"/>
        <v>0</v>
      </c>
      <c r="S184" s="155"/>
      <c r="T184" s="128"/>
      <c r="U184" s="26"/>
      <c r="V184" s="27"/>
      <c r="W184" s="26"/>
      <c r="X184" s="27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</row>
    <row r="185" spans="1:44" s="5" customFormat="1" ht="21.75" customHeight="1">
      <c r="A185" s="178">
        <v>83</v>
      </c>
      <c r="B185" s="168">
        <v>4854672</v>
      </c>
      <c r="C185" s="160" t="s">
        <v>78</v>
      </c>
      <c r="D185" s="37">
        <v>232</v>
      </c>
      <c r="E185" s="37" t="s">
        <v>28</v>
      </c>
      <c r="F185" s="46">
        <v>2000000</v>
      </c>
      <c r="G185" s="46">
        <v>2000000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28">
        <f t="shared" si="4"/>
        <v>4000000</v>
      </c>
      <c r="S185" s="154">
        <v>333333</v>
      </c>
      <c r="T185" s="128">
        <f t="shared" si="5"/>
        <v>4333333</v>
      </c>
      <c r="U185" s="26"/>
      <c r="V185" s="27"/>
      <c r="W185" s="26"/>
      <c r="X185" s="27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</row>
    <row r="186" spans="1:44" s="5" customFormat="1" ht="21.75" customHeight="1">
      <c r="A186" s="178"/>
      <c r="B186" s="170"/>
      <c r="C186" s="162"/>
      <c r="D186" s="37">
        <v>144</v>
      </c>
      <c r="E186" s="37" t="s">
        <v>44</v>
      </c>
      <c r="F186" s="46">
        <v>350000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28">
        <f t="shared" si="4"/>
        <v>350000</v>
      </c>
      <c r="S186" s="155"/>
      <c r="T186" s="128"/>
      <c r="U186" s="26"/>
      <c r="V186" s="27"/>
      <c r="W186" s="26"/>
      <c r="X186" s="27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</row>
    <row r="187" spans="1:44" s="5" customFormat="1" ht="21.75" customHeight="1">
      <c r="A187" s="178">
        <v>84</v>
      </c>
      <c r="B187" s="168">
        <v>4243248</v>
      </c>
      <c r="C187" s="160" t="s">
        <v>79</v>
      </c>
      <c r="D187" s="37">
        <v>232</v>
      </c>
      <c r="E187" s="37" t="s">
        <v>28</v>
      </c>
      <c r="F187" s="46">
        <v>2500000</v>
      </c>
      <c r="G187" s="46">
        <v>2500000</v>
      </c>
      <c r="H187" s="46">
        <v>2500000</v>
      </c>
      <c r="I187" s="46">
        <v>2500000</v>
      </c>
      <c r="J187" s="46">
        <v>2500000</v>
      </c>
      <c r="K187" s="46">
        <v>2500000</v>
      </c>
      <c r="L187" s="46">
        <v>2500000</v>
      </c>
      <c r="M187" s="46">
        <v>2500000</v>
      </c>
      <c r="N187" s="46">
        <v>2500000</v>
      </c>
      <c r="O187" s="46">
        <v>2500000</v>
      </c>
      <c r="P187" s="46">
        <v>2500000</v>
      </c>
      <c r="Q187" s="46">
        <v>2500000</v>
      </c>
      <c r="R187" s="28">
        <f t="shared" si="4"/>
        <v>30000000</v>
      </c>
      <c r="S187" s="149">
        <v>2500000</v>
      </c>
      <c r="T187" s="129">
        <f>R187+R188+S187</f>
        <v>32850000</v>
      </c>
      <c r="U187" s="26"/>
      <c r="V187" s="27"/>
      <c r="W187" s="26"/>
      <c r="X187" s="27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</row>
    <row r="188" spans="1:44" s="5" customFormat="1" ht="21.75" customHeight="1">
      <c r="A188" s="178"/>
      <c r="B188" s="170"/>
      <c r="C188" s="162"/>
      <c r="D188" s="37">
        <v>144</v>
      </c>
      <c r="E188" s="35" t="s">
        <v>44</v>
      </c>
      <c r="F188" s="46">
        <v>350000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28">
        <f t="shared" si="4"/>
        <v>350000</v>
      </c>
      <c r="S188" s="150"/>
      <c r="T188" s="129"/>
      <c r="U188" s="26"/>
      <c r="V188" s="27"/>
      <c r="W188" s="26"/>
      <c r="X188" s="27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</row>
    <row r="189" spans="1:44" s="5" customFormat="1" ht="21.75" customHeight="1">
      <c r="A189" s="178">
        <v>85</v>
      </c>
      <c r="B189" s="168">
        <v>3997844</v>
      </c>
      <c r="C189" s="160" t="s">
        <v>80</v>
      </c>
      <c r="D189" s="35">
        <v>232</v>
      </c>
      <c r="E189" s="37" t="s">
        <v>28</v>
      </c>
      <c r="F189" s="46">
        <v>2300000</v>
      </c>
      <c r="G189" s="46">
        <v>2300000</v>
      </c>
      <c r="H189" s="46">
        <v>2300000</v>
      </c>
      <c r="I189" s="46">
        <v>2300000</v>
      </c>
      <c r="J189" s="46">
        <v>2800000</v>
      </c>
      <c r="K189" s="46">
        <v>2800000</v>
      </c>
      <c r="L189" s="46">
        <v>2800000</v>
      </c>
      <c r="M189" s="46">
        <v>2800000</v>
      </c>
      <c r="N189" s="46">
        <v>2800000</v>
      </c>
      <c r="O189" s="46">
        <v>2800000</v>
      </c>
      <c r="P189" s="46">
        <v>2800000</v>
      </c>
      <c r="Q189" s="46">
        <v>2800000</v>
      </c>
      <c r="R189" s="28">
        <f t="shared" si="4"/>
        <v>31600000</v>
      </c>
      <c r="S189" s="154">
        <v>2633333</v>
      </c>
      <c r="T189" s="129">
        <f>R189+R190+S189</f>
        <v>34583333</v>
      </c>
      <c r="U189" s="26"/>
      <c r="V189" s="27"/>
      <c r="W189" s="26"/>
      <c r="X189" s="27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</row>
    <row r="190" spans="1:44" s="5" customFormat="1" ht="21.75" customHeight="1">
      <c r="A190" s="178"/>
      <c r="B190" s="170"/>
      <c r="C190" s="162"/>
      <c r="D190" s="37">
        <v>144</v>
      </c>
      <c r="E190" s="37" t="s">
        <v>44</v>
      </c>
      <c r="F190" s="46">
        <v>350000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28">
        <f t="shared" si="4"/>
        <v>350000</v>
      </c>
      <c r="S190" s="155"/>
      <c r="T190" s="129"/>
      <c r="U190" s="26"/>
      <c r="V190" s="27"/>
      <c r="W190" s="26"/>
      <c r="X190" s="27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</row>
    <row r="191" spans="1:44" s="19" customFormat="1" ht="21.75" customHeight="1">
      <c r="A191" s="178">
        <v>86</v>
      </c>
      <c r="B191" s="168">
        <v>3778540</v>
      </c>
      <c r="C191" s="160" t="s">
        <v>81</v>
      </c>
      <c r="D191" s="37">
        <v>232</v>
      </c>
      <c r="E191" s="37" t="s">
        <v>28</v>
      </c>
      <c r="F191" s="46">
        <v>1000000</v>
      </c>
      <c r="G191" s="46">
        <v>1000000</v>
      </c>
      <c r="H191" s="46">
        <v>1000000</v>
      </c>
      <c r="I191" s="46">
        <v>1000000</v>
      </c>
      <c r="J191" s="46">
        <v>1000000</v>
      </c>
      <c r="K191" s="46">
        <v>1000000</v>
      </c>
      <c r="L191" s="46">
        <v>1000000</v>
      </c>
      <c r="M191" s="46">
        <v>1000000</v>
      </c>
      <c r="N191" s="46">
        <v>1000000</v>
      </c>
      <c r="O191" s="46">
        <v>1000000</v>
      </c>
      <c r="P191" s="46">
        <v>1000000</v>
      </c>
      <c r="Q191" s="46">
        <v>1000000</v>
      </c>
      <c r="R191" s="28">
        <f t="shared" si="4"/>
        <v>12000000</v>
      </c>
      <c r="S191" s="154">
        <v>1000000</v>
      </c>
      <c r="T191" s="129">
        <f>R191+S191</f>
        <v>13000000</v>
      </c>
      <c r="U191" s="121"/>
      <c r="V191" s="122"/>
      <c r="W191" s="121"/>
      <c r="X191" s="122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</row>
    <row r="192" spans="1:44" s="5" customFormat="1" ht="21.75" customHeight="1">
      <c r="A192" s="178"/>
      <c r="B192" s="170"/>
      <c r="C192" s="162"/>
      <c r="D192" s="37">
        <v>144</v>
      </c>
      <c r="E192" s="37" t="s">
        <v>44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28">
        <f t="shared" si="4"/>
        <v>0</v>
      </c>
      <c r="S192" s="155"/>
      <c r="T192" s="129"/>
      <c r="U192" s="26"/>
      <c r="V192" s="27"/>
      <c r="W192" s="26"/>
      <c r="X192" s="27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</row>
    <row r="193" spans="1:44" s="5" customFormat="1" ht="21.75" customHeight="1">
      <c r="A193" s="178">
        <v>87</v>
      </c>
      <c r="B193" s="168">
        <v>639546</v>
      </c>
      <c r="C193" s="160" t="s">
        <v>82</v>
      </c>
      <c r="D193" s="37">
        <v>232</v>
      </c>
      <c r="E193" s="37" t="s">
        <v>28</v>
      </c>
      <c r="F193" s="46">
        <v>1000000</v>
      </c>
      <c r="G193" s="46">
        <v>1000000</v>
      </c>
      <c r="H193" s="46">
        <v>1000000</v>
      </c>
      <c r="I193" s="46">
        <v>1000000</v>
      </c>
      <c r="J193" s="46">
        <v>1000000</v>
      </c>
      <c r="K193" s="46">
        <v>1000000</v>
      </c>
      <c r="L193" s="46">
        <v>1000000</v>
      </c>
      <c r="M193" s="46">
        <v>1000000</v>
      </c>
      <c r="N193" s="46">
        <v>1000000</v>
      </c>
      <c r="O193" s="46">
        <v>1000000</v>
      </c>
      <c r="P193" s="46">
        <v>1000000</v>
      </c>
      <c r="Q193" s="46">
        <v>1000000</v>
      </c>
      <c r="R193" s="28">
        <f t="shared" si="4"/>
        <v>12000000</v>
      </c>
      <c r="S193" s="154">
        <v>1000000</v>
      </c>
      <c r="T193" s="129">
        <f>R193+S193</f>
        <v>13000000</v>
      </c>
      <c r="U193" s="26"/>
      <c r="V193" s="27"/>
      <c r="W193" s="26"/>
      <c r="X193" s="27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</row>
    <row r="194" spans="1:44" s="5" customFormat="1" ht="21.75" customHeight="1">
      <c r="A194" s="178"/>
      <c r="B194" s="170"/>
      <c r="C194" s="162"/>
      <c r="D194" s="37">
        <v>144</v>
      </c>
      <c r="E194" s="37" t="s">
        <v>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28">
        <f t="shared" si="4"/>
        <v>0</v>
      </c>
      <c r="S194" s="155"/>
      <c r="T194" s="129"/>
      <c r="U194" s="26"/>
      <c r="V194" s="27"/>
      <c r="W194" s="26"/>
      <c r="X194" s="27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</row>
    <row r="195" spans="1:44" s="5" customFormat="1" ht="21.75" customHeight="1">
      <c r="A195" s="178">
        <v>88</v>
      </c>
      <c r="B195" s="165">
        <v>878850</v>
      </c>
      <c r="C195" s="160" t="s">
        <v>83</v>
      </c>
      <c r="D195" s="37">
        <v>232</v>
      </c>
      <c r="E195" s="37" t="s">
        <v>28</v>
      </c>
      <c r="F195" s="46">
        <v>900000</v>
      </c>
      <c r="G195" s="46">
        <v>900000</v>
      </c>
      <c r="H195" s="46">
        <v>900000</v>
      </c>
      <c r="I195" s="46">
        <v>900000</v>
      </c>
      <c r="J195" s="46">
        <v>900000</v>
      </c>
      <c r="K195" s="46">
        <v>900000</v>
      </c>
      <c r="L195" s="46">
        <v>900000</v>
      </c>
      <c r="M195" s="46">
        <v>900000</v>
      </c>
      <c r="N195" s="46">
        <v>900000</v>
      </c>
      <c r="O195" s="46">
        <v>900000</v>
      </c>
      <c r="P195" s="46">
        <v>900000</v>
      </c>
      <c r="Q195" s="46">
        <v>900000</v>
      </c>
      <c r="R195" s="28">
        <f t="shared" si="4"/>
        <v>10800000</v>
      </c>
      <c r="S195" s="154">
        <v>900000</v>
      </c>
      <c r="T195" s="129">
        <f>R195+S195</f>
        <v>11700000</v>
      </c>
      <c r="U195" s="26"/>
      <c r="V195" s="27"/>
      <c r="W195" s="26"/>
      <c r="X195" s="27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</row>
    <row r="196" spans="1:44" s="5" customFormat="1" ht="21.75" customHeight="1">
      <c r="A196" s="178"/>
      <c r="B196" s="167"/>
      <c r="C196" s="162"/>
      <c r="D196" s="37">
        <v>144</v>
      </c>
      <c r="E196" s="37" t="s">
        <v>44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28">
        <f t="shared" si="4"/>
        <v>0</v>
      </c>
      <c r="S196" s="155"/>
      <c r="T196" s="129"/>
      <c r="U196" s="26"/>
      <c r="V196" s="27"/>
      <c r="W196" s="26"/>
      <c r="X196" s="27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</row>
    <row r="197" spans="1:44" s="5" customFormat="1" ht="21.75" customHeight="1">
      <c r="A197" s="178">
        <v>89</v>
      </c>
      <c r="B197" s="168">
        <v>5696590</v>
      </c>
      <c r="C197" s="160" t="s">
        <v>84</v>
      </c>
      <c r="D197" s="37">
        <v>232</v>
      </c>
      <c r="E197" s="37" t="s">
        <v>28</v>
      </c>
      <c r="F197" s="46">
        <v>1600000</v>
      </c>
      <c r="G197" s="46">
        <v>1600000</v>
      </c>
      <c r="H197" s="46">
        <v>1600000</v>
      </c>
      <c r="I197" s="46">
        <v>1600000</v>
      </c>
      <c r="J197" s="46">
        <v>1600000</v>
      </c>
      <c r="K197" s="46">
        <v>1600000</v>
      </c>
      <c r="L197" s="46">
        <v>1600000</v>
      </c>
      <c r="M197" s="46">
        <v>1600000</v>
      </c>
      <c r="N197" s="46">
        <v>1600000</v>
      </c>
      <c r="O197" s="46">
        <v>1600000</v>
      </c>
      <c r="P197" s="46">
        <v>1600000</v>
      </c>
      <c r="Q197" s="46">
        <v>1600000</v>
      </c>
      <c r="R197" s="28">
        <f t="shared" si="4"/>
        <v>19200000</v>
      </c>
      <c r="S197" s="154">
        <v>1600000</v>
      </c>
      <c r="T197" s="129">
        <f>R197+S197</f>
        <v>20800000</v>
      </c>
      <c r="U197" s="26"/>
      <c r="V197" s="27"/>
      <c r="W197" s="26"/>
      <c r="X197" s="27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</row>
    <row r="198" spans="1:44" s="5" customFormat="1" ht="21.75" customHeight="1">
      <c r="A198" s="178"/>
      <c r="B198" s="170"/>
      <c r="C198" s="162"/>
      <c r="D198" s="37">
        <v>144</v>
      </c>
      <c r="E198" s="37" t="s">
        <v>44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28">
        <f t="shared" si="4"/>
        <v>0</v>
      </c>
      <c r="S198" s="155"/>
      <c r="T198" s="129"/>
      <c r="U198" s="26"/>
      <c r="V198" s="27"/>
      <c r="W198" s="26"/>
      <c r="X198" s="27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</row>
    <row r="199" spans="1:44" s="5" customFormat="1" ht="21.75" customHeight="1">
      <c r="A199" s="178">
        <v>90</v>
      </c>
      <c r="B199" s="168">
        <v>2664038</v>
      </c>
      <c r="C199" s="160" t="s">
        <v>85</v>
      </c>
      <c r="D199" s="37">
        <v>232</v>
      </c>
      <c r="E199" s="37" t="s">
        <v>28</v>
      </c>
      <c r="F199" s="46">
        <v>1000000</v>
      </c>
      <c r="G199" s="46">
        <v>1000000</v>
      </c>
      <c r="H199" s="46">
        <v>1000000</v>
      </c>
      <c r="I199" s="46">
        <v>1000000</v>
      </c>
      <c r="J199" s="46">
        <v>1000000</v>
      </c>
      <c r="K199" s="46">
        <v>1000000</v>
      </c>
      <c r="L199" s="46">
        <v>1000000</v>
      </c>
      <c r="M199" s="46">
        <v>1000000</v>
      </c>
      <c r="N199" s="46">
        <v>1000000</v>
      </c>
      <c r="O199" s="46">
        <v>1000000</v>
      </c>
      <c r="P199" s="46">
        <v>1000000</v>
      </c>
      <c r="Q199" s="46">
        <v>1000000</v>
      </c>
      <c r="R199" s="28">
        <f t="shared" si="4"/>
        <v>12000000</v>
      </c>
      <c r="S199" s="154">
        <v>1000000</v>
      </c>
      <c r="T199" s="129">
        <f>R199+S199</f>
        <v>13000000</v>
      </c>
      <c r="U199" s="26"/>
      <c r="V199" s="27"/>
      <c r="W199" s="26"/>
      <c r="X199" s="27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</row>
    <row r="200" spans="1:44" s="5" customFormat="1" ht="21.75" customHeight="1">
      <c r="A200" s="178"/>
      <c r="B200" s="170"/>
      <c r="C200" s="162"/>
      <c r="D200" s="37">
        <v>144</v>
      </c>
      <c r="E200" s="37" t="s">
        <v>44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28">
        <f t="shared" si="4"/>
        <v>0</v>
      </c>
      <c r="S200" s="155"/>
      <c r="T200" s="129"/>
      <c r="U200" s="26"/>
      <c r="V200" s="27"/>
      <c r="W200" s="26"/>
      <c r="X200" s="27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</row>
    <row r="201" spans="1:44" s="5" customFormat="1" ht="21.75" customHeight="1">
      <c r="A201" s="178">
        <v>91</v>
      </c>
      <c r="B201" s="168">
        <v>1498100</v>
      </c>
      <c r="C201" s="160" t="s">
        <v>86</v>
      </c>
      <c r="D201" s="37">
        <v>232</v>
      </c>
      <c r="E201" s="37" t="s">
        <v>28</v>
      </c>
      <c r="F201" s="46">
        <v>1100000</v>
      </c>
      <c r="G201" s="46">
        <v>1100000</v>
      </c>
      <c r="H201" s="46">
        <v>1100000</v>
      </c>
      <c r="I201" s="46">
        <v>1100000</v>
      </c>
      <c r="J201" s="46">
        <v>1100000</v>
      </c>
      <c r="K201" s="46">
        <v>1100000</v>
      </c>
      <c r="L201" s="46">
        <v>1100000</v>
      </c>
      <c r="M201" s="46">
        <v>1100000</v>
      </c>
      <c r="N201" s="46">
        <v>1100000</v>
      </c>
      <c r="O201" s="46">
        <v>1100000</v>
      </c>
      <c r="P201" s="46">
        <v>1100000</v>
      </c>
      <c r="Q201" s="46">
        <v>1100000</v>
      </c>
      <c r="R201" s="28">
        <f t="shared" si="4"/>
        <v>13200000</v>
      </c>
      <c r="S201" s="149">
        <v>1100000</v>
      </c>
      <c r="T201" s="129">
        <f>R201+S201</f>
        <v>14300000</v>
      </c>
      <c r="U201" s="26"/>
      <c r="V201" s="27"/>
      <c r="W201" s="26"/>
      <c r="X201" s="27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</row>
    <row r="202" spans="1:44" s="5" customFormat="1" ht="21.75" customHeight="1">
      <c r="A202" s="178"/>
      <c r="B202" s="170"/>
      <c r="C202" s="162"/>
      <c r="D202" s="37">
        <v>144</v>
      </c>
      <c r="E202" s="37" t="s">
        <v>44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28">
        <f t="shared" si="4"/>
        <v>0</v>
      </c>
      <c r="S202" s="150"/>
      <c r="T202" s="129"/>
      <c r="U202" s="26"/>
      <c r="V202" s="27"/>
      <c r="W202" s="26"/>
      <c r="X202" s="27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</row>
    <row r="203" spans="1:44" s="5" customFormat="1" ht="21.75" customHeight="1">
      <c r="A203" s="178">
        <v>92</v>
      </c>
      <c r="B203" s="168">
        <v>2156010</v>
      </c>
      <c r="C203" s="160" t="s">
        <v>88</v>
      </c>
      <c r="D203" s="37">
        <v>232</v>
      </c>
      <c r="E203" s="37" t="s">
        <v>28</v>
      </c>
      <c r="F203" s="46">
        <v>3300000</v>
      </c>
      <c r="G203" s="46">
        <v>3300000</v>
      </c>
      <c r="H203" s="46">
        <v>3300000</v>
      </c>
      <c r="I203" s="46">
        <v>3300000</v>
      </c>
      <c r="J203" s="46">
        <v>3300000</v>
      </c>
      <c r="K203" s="46">
        <v>3300000</v>
      </c>
      <c r="L203" s="46">
        <v>3300000</v>
      </c>
      <c r="M203" s="46">
        <v>3300000</v>
      </c>
      <c r="N203" s="46">
        <v>3300000</v>
      </c>
      <c r="O203" s="46">
        <v>3300000</v>
      </c>
      <c r="P203" s="46">
        <v>3300000</v>
      </c>
      <c r="Q203" s="46">
        <v>3300000</v>
      </c>
      <c r="R203" s="28">
        <f t="shared" si="4"/>
        <v>39600000</v>
      </c>
      <c r="S203" s="154">
        <v>3300000</v>
      </c>
      <c r="T203" s="129">
        <f>R203+S203</f>
        <v>42900000</v>
      </c>
      <c r="U203" s="26"/>
      <c r="V203" s="27"/>
      <c r="W203" s="26"/>
      <c r="X203" s="27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</row>
    <row r="204" spans="1:44" s="5" customFormat="1" ht="21.75" customHeight="1">
      <c r="A204" s="178"/>
      <c r="B204" s="170"/>
      <c r="C204" s="162"/>
      <c r="D204" s="37">
        <v>144</v>
      </c>
      <c r="E204" s="37" t="s">
        <v>44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28">
        <f t="shared" si="4"/>
        <v>0</v>
      </c>
      <c r="S204" s="155"/>
      <c r="T204" s="129"/>
      <c r="U204" s="26"/>
      <c r="V204" s="27"/>
      <c r="W204" s="26"/>
      <c r="X204" s="27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</row>
    <row r="205" spans="1:44" s="5" customFormat="1" ht="21.75" customHeight="1">
      <c r="A205" s="178">
        <v>93</v>
      </c>
      <c r="B205" s="168">
        <v>4249356</v>
      </c>
      <c r="C205" s="160" t="s">
        <v>89</v>
      </c>
      <c r="D205" s="37">
        <v>232</v>
      </c>
      <c r="E205" s="37" t="s">
        <v>28</v>
      </c>
      <c r="F205" s="46">
        <v>1000000</v>
      </c>
      <c r="G205" s="46">
        <v>1000000</v>
      </c>
      <c r="H205" s="46">
        <v>1000000</v>
      </c>
      <c r="I205" s="46">
        <v>1000000</v>
      </c>
      <c r="J205" s="46">
        <v>1000000</v>
      </c>
      <c r="K205" s="46">
        <v>1000000</v>
      </c>
      <c r="L205" s="46">
        <v>1000000</v>
      </c>
      <c r="M205" s="46">
        <v>1000000</v>
      </c>
      <c r="N205" s="46">
        <v>1000000</v>
      </c>
      <c r="O205" s="46">
        <v>1000000</v>
      </c>
      <c r="P205" s="46">
        <v>1000000</v>
      </c>
      <c r="Q205" s="46">
        <v>1000000</v>
      </c>
      <c r="R205" s="28">
        <f t="shared" si="4"/>
        <v>12000000</v>
      </c>
      <c r="S205" s="149">
        <v>1000000</v>
      </c>
      <c r="T205" s="129">
        <f>R205+S205</f>
        <v>13000000</v>
      </c>
      <c r="U205" s="26"/>
      <c r="V205" s="27"/>
      <c r="W205" s="26"/>
      <c r="X205" s="27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</row>
    <row r="206" spans="1:44" s="5" customFormat="1" ht="21.75" customHeight="1">
      <c r="A206" s="178"/>
      <c r="B206" s="170"/>
      <c r="C206" s="162"/>
      <c r="D206" s="37">
        <v>144</v>
      </c>
      <c r="E206" s="37" t="s">
        <v>44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28">
        <f t="shared" si="4"/>
        <v>0</v>
      </c>
      <c r="S206" s="150"/>
      <c r="T206" s="129"/>
      <c r="U206" s="26"/>
      <c r="V206" s="27"/>
      <c r="W206" s="26"/>
      <c r="X206" s="27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</row>
    <row r="207" spans="1:44" s="5" customFormat="1" ht="21.75" customHeight="1">
      <c r="A207" s="178">
        <v>94</v>
      </c>
      <c r="B207" s="237">
        <v>4737064</v>
      </c>
      <c r="C207" s="202" t="s">
        <v>90</v>
      </c>
      <c r="D207" s="37">
        <v>232</v>
      </c>
      <c r="E207" s="35" t="s">
        <v>28</v>
      </c>
      <c r="F207" s="46">
        <v>2500000</v>
      </c>
      <c r="G207" s="46">
        <v>2500000</v>
      </c>
      <c r="H207" s="46">
        <v>2500000</v>
      </c>
      <c r="I207" s="46">
        <v>2500000</v>
      </c>
      <c r="J207" s="46">
        <v>2500000</v>
      </c>
      <c r="K207" s="46">
        <v>2500000</v>
      </c>
      <c r="L207" s="46">
        <v>2500000</v>
      </c>
      <c r="M207" s="46">
        <v>2500000</v>
      </c>
      <c r="N207" s="46">
        <v>2500000</v>
      </c>
      <c r="O207" s="46">
        <v>2500000</v>
      </c>
      <c r="P207" s="46">
        <v>2500000</v>
      </c>
      <c r="Q207" s="46">
        <v>2500000</v>
      </c>
      <c r="R207" s="28">
        <f t="shared" si="4"/>
        <v>30000000</v>
      </c>
      <c r="S207" s="149">
        <v>2500000</v>
      </c>
      <c r="T207" s="129">
        <f>R207+S207</f>
        <v>32500000</v>
      </c>
      <c r="U207" s="26"/>
      <c r="V207" s="27"/>
      <c r="W207" s="26"/>
      <c r="X207" s="27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</row>
    <row r="208" spans="1:44" s="5" customFormat="1" ht="21.75" customHeight="1">
      <c r="A208" s="178"/>
      <c r="B208" s="238"/>
      <c r="C208" s="203"/>
      <c r="D208" s="35">
        <v>144</v>
      </c>
      <c r="E208" s="37" t="s">
        <v>44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28">
        <f t="shared" si="4"/>
        <v>0</v>
      </c>
      <c r="S208" s="150"/>
      <c r="T208" s="129"/>
      <c r="U208" s="26"/>
      <c r="V208" s="27"/>
      <c r="W208" s="26"/>
      <c r="X208" s="27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</row>
    <row r="209" spans="1:44" s="5" customFormat="1" ht="21.75" customHeight="1">
      <c r="A209" s="178">
        <v>95</v>
      </c>
      <c r="B209" s="168">
        <v>5168375</v>
      </c>
      <c r="C209" s="160" t="s">
        <v>91</v>
      </c>
      <c r="D209" s="37">
        <v>232</v>
      </c>
      <c r="E209" s="37" t="s">
        <v>28</v>
      </c>
      <c r="F209" s="46">
        <v>1600000</v>
      </c>
      <c r="G209" s="46">
        <v>1600000</v>
      </c>
      <c r="H209" s="46">
        <v>1600000</v>
      </c>
      <c r="I209" s="46">
        <v>1600000</v>
      </c>
      <c r="J209" s="46">
        <v>1600000</v>
      </c>
      <c r="K209" s="46">
        <v>1600000</v>
      </c>
      <c r="L209" s="46">
        <v>1600000</v>
      </c>
      <c r="M209" s="46">
        <v>1600000</v>
      </c>
      <c r="N209" s="46">
        <v>1600000</v>
      </c>
      <c r="O209" s="46">
        <v>1600000</v>
      </c>
      <c r="P209" s="46">
        <v>1600000</v>
      </c>
      <c r="Q209" s="46">
        <v>1600000</v>
      </c>
      <c r="R209" s="28">
        <f t="shared" si="4"/>
        <v>19200000</v>
      </c>
      <c r="S209" s="149">
        <v>1600000</v>
      </c>
      <c r="T209" s="129">
        <f>R209+S209</f>
        <v>20800000</v>
      </c>
      <c r="U209" s="26"/>
      <c r="V209" s="27"/>
      <c r="W209" s="26"/>
      <c r="X209" s="27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</row>
    <row r="210" spans="1:44" s="19" customFormat="1" ht="21.75" customHeight="1">
      <c r="A210" s="178"/>
      <c r="B210" s="170"/>
      <c r="C210" s="162"/>
      <c r="D210" s="37">
        <v>144</v>
      </c>
      <c r="E210" s="37" t="s">
        <v>44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28">
        <f aca="true" t="shared" si="6" ref="R210:R273">F210+G210+H210+I210+J210+K210+L210+M210+N210+O210+P210+Q210</f>
        <v>0</v>
      </c>
      <c r="S210" s="150"/>
      <c r="T210" s="129"/>
      <c r="U210" s="121"/>
      <c r="V210" s="122"/>
      <c r="W210" s="121"/>
      <c r="X210" s="122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</row>
    <row r="211" spans="1:44" s="5" customFormat="1" ht="21.75" customHeight="1">
      <c r="A211" s="178">
        <v>96</v>
      </c>
      <c r="B211" s="168">
        <v>2176792</v>
      </c>
      <c r="C211" s="160" t="s">
        <v>92</v>
      </c>
      <c r="D211" s="37">
        <v>232</v>
      </c>
      <c r="E211" s="37" t="s">
        <v>28</v>
      </c>
      <c r="F211" s="46">
        <v>3500000</v>
      </c>
      <c r="G211" s="46">
        <v>3500000</v>
      </c>
      <c r="H211" s="46">
        <v>3500000</v>
      </c>
      <c r="I211" s="46">
        <v>3500000</v>
      </c>
      <c r="J211" s="46">
        <v>3500000</v>
      </c>
      <c r="K211" s="46">
        <v>3500000</v>
      </c>
      <c r="L211" s="46">
        <v>3500000</v>
      </c>
      <c r="M211" s="46">
        <v>3500000</v>
      </c>
      <c r="N211" s="46">
        <v>3500000</v>
      </c>
      <c r="O211" s="46">
        <v>3500000</v>
      </c>
      <c r="P211" s="46">
        <v>3500000</v>
      </c>
      <c r="Q211" s="46">
        <v>3500000</v>
      </c>
      <c r="R211" s="28">
        <f t="shared" si="6"/>
        <v>42000000</v>
      </c>
      <c r="S211" s="149">
        <v>3500000</v>
      </c>
      <c r="T211" s="129">
        <f>R211+R212+S211</f>
        <v>48300000</v>
      </c>
      <c r="U211" s="26"/>
      <c r="V211" s="27"/>
      <c r="W211" s="26"/>
      <c r="X211" s="27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</row>
    <row r="212" spans="1:44" s="5" customFormat="1" ht="21.75" customHeight="1">
      <c r="A212" s="178"/>
      <c r="B212" s="170"/>
      <c r="C212" s="162"/>
      <c r="D212" s="37">
        <v>144</v>
      </c>
      <c r="E212" s="37" t="s">
        <v>44</v>
      </c>
      <c r="F212" s="46">
        <v>350000</v>
      </c>
      <c r="G212" s="46">
        <v>700000</v>
      </c>
      <c r="H212" s="46">
        <v>350000</v>
      </c>
      <c r="I212" s="46">
        <v>0</v>
      </c>
      <c r="J212" s="46">
        <v>350000</v>
      </c>
      <c r="K212" s="46">
        <v>350000</v>
      </c>
      <c r="L212" s="46">
        <v>0</v>
      </c>
      <c r="M212" s="46">
        <v>350000</v>
      </c>
      <c r="N212" s="46">
        <v>0</v>
      </c>
      <c r="O212" s="46">
        <v>0</v>
      </c>
      <c r="P212" s="46">
        <v>350000</v>
      </c>
      <c r="Q212" s="46">
        <v>0</v>
      </c>
      <c r="R212" s="28">
        <f t="shared" si="6"/>
        <v>2800000</v>
      </c>
      <c r="S212" s="150"/>
      <c r="T212" s="129"/>
      <c r="U212" s="26"/>
      <c r="V212" s="27"/>
      <c r="W212" s="26"/>
      <c r="X212" s="27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</row>
    <row r="213" spans="1:44" s="5" customFormat="1" ht="21.75" customHeight="1">
      <c r="A213" s="178">
        <v>97</v>
      </c>
      <c r="B213" s="168">
        <v>6072806</v>
      </c>
      <c r="C213" s="160" t="s">
        <v>93</v>
      </c>
      <c r="D213" s="37">
        <v>232</v>
      </c>
      <c r="E213" s="37" t="s">
        <v>28</v>
      </c>
      <c r="F213" s="46">
        <v>600000</v>
      </c>
      <c r="G213" s="46">
        <v>600000</v>
      </c>
      <c r="H213" s="46">
        <v>600000</v>
      </c>
      <c r="I213" s="46">
        <v>600000</v>
      </c>
      <c r="J213" s="46">
        <v>600000</v>
      </c>
      <c r="K213" s="46">
        <v>600000</v>
      </c>
      <c r="L213" s="46">
        <v>600000</v>
      </c>
      <c r="M213" s="46">
        <v>600000</v>
      </c>
      <c r="N213" s="46">
        <v>600000</v>
      </c>
      <c r="O213" s="46">
        <v>600000</v>
      </c>
      <c r="P213" s="46">
        <v>600000</v>
      </c>
      <c r="Q213" s="46">
        <v>600000</v>
      </c>
      <c r="R213" s="28">
        <f t="shared" si="6"/>
        <v>7200000</v>
      </c>
      <c r="S213" s="154">
        <v>600000</v>
      </c>
      <c r="T213" s="129">
        <f>R213+S213</f>
        <v>7800000</v>
      </c>
      <c r="U213" s="26"/>
      <c r="V213" s="27"/>
      <c r="W213" s="26"/>
      <c r="X213" s="27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</row>
    <row r="214" spans="1:44" s="5" customFormat="1" ht="21.75" customHeight="1">
      <c r="A214" s="178"/>
      <c r="B214" s="170"/>
      <c r="C214" s="162"/>
      <c r="D214" s="37">
        <v>144</v>
      </c>
      <c r="E214" s="37" t="s">
        <v>44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28">
        <f t="shared" si="6"/>
        <v>0</v>
      </c>
      <c r="S214" s="155"/>
      <c r="T214" s="129"/>
      <c r="U214" s="26"/>
      <c r="V214" s="27"/>
      <c r="W214" s="26"/>
      <c r="X214" s="27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</row>
    <row r="215" spans="1:44" s="5" customFormat="1" ht="21.75" customHeight="1">
      <c r="A215" s="178">
        <v>98</v>
      </c>
      <c r="B215" s="168">
        <v>3513298</v>
      </c>
      <c r="C215" s="160" t="s">
        <v>94</v>
      </c>
      <c r="D215" s="37">
        <v>232</v>
      </c>
      <c r="E215" s="37" t="s">
        <v>28</v>
      </c>
      <c r="F215" s="46">
        <v>1600000</v>
      </c>
      <c r="G215" s="46">
        <v>1600000</v>
      </c>
      <c r="H215" s="46">
        <v>1600000</v>
      </c>
      <c r="I215" s="46">
        <v>1600000</v>
      </c>
      <c r="J215" s="46">
        <v>1600000</v>
      </c>
      <c r="K215" s="46">
        <v>1600000</v>
      </c>
      <c r="L215" s="46">
        <v>1600000</v>
      </c>
      <c r="M215" s="46">
        <v>1600000</v>
      </c>
      <c r="N215" s="46">
        <v>1600000</v>
      </c>
      <c r="O215" s="46">
        <v>1600000</v>
      </c>
      <c r="P215" s="46">
        <v>1600000</v>
      </c>
      <c r="Q215" s="46">
        <v>1600000</v>
      </c>
      <c r="R215" s="28">
        <f t="shared" si="6"/>
        <v>19200000</v>
      </c>
      <c r="S215" s="154">
        <v>1600000</v>
      </c>
      <c r="T215" s="129">
        <f>R215+S215</f>
        <v>20800000</v>
      </c>
      <c r="U215" s="26"/>
      <c r="V215" s="27"/>
      <c r="W215" s="26"/>
      <c r="X215" s="27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</row>
    <row r="216" spans="1:44" s="5" customFormat="1" ht="21.75" customHeight="1">
      <c r="A216" s="178"/>
      <c r="B216" s="170"/>
      <c r="C216" s="162"/>
      <c r="D216" s="37">
        <v>144</v>
      </c>
      <c r="E216" s="37" t="s">
        <v>44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28">
        <f t="shared" si="6"/>
        <v>0</v>
      </c>
      <c r="S216" s="155"/>
      <c r="T216" s="129"/>
      <c r="U216" s="26"/>
      <c r="V216" s="27"/>
      <c r="W216" s="26"/>
      <c r="X216" s="27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</row>
    <row r="217" spans="1:44" s="5" customFormat="1" ht="21.75" customHeight="1">
      <c r="A217" s="178">
        <v>99</v>
      </c>
      <c r="B217" s="168">
        <v>2556025</v>
      </c>
      <c r="C217" s="160" t="s">
        <v>122</v>
      </c>
      <c r="D217" s="37">
        <v>232</v>
      </c>
      <c r="E217" s="37" t="s">
        <v>28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1000000</v>
      </c>
      <c r="L217" s="46">
        <v>1000000</v>
      </c>
      <c r="M217" s="46">
        <v>1000000</v>
      </c>
      <c r="N217" s="46"/>
      <c r="O217" s="46"/>
      <c r="P217" s="46"/>
      <c r="Q217" s="46"/>
      <c r="R217" s="28">
        <f t="shared" si="6"/>
        <v>3000000</v>
      </c>
      <c r="S217" s="154">
        <v>250000</v>
      </c>
      <c r="T217" s="129">
        <f>R217+S217</f>
        <v>3250000</v>
      </c>
      <c r="U217" s="26"/>
      <c r="V217" s="27"/>
      <c r="W217" s="26"/>
      <c r="X217" s="27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</row>
    <row r="218" spans="1:44" s="5" customFormat="1" ht="21.75" customHeight="1">
      <c r="A218" s="178"/>
      <c r="B218" s="170"/>
      <c r="C218" s="162"/>
      <c r="D218" s="37">
        <v>144</v>
      </c>
      <c r="E218" s="35" t="s">
        <v>44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/>
      <c r="O218" s="46"/>
      <c r="P218" s="46"/>
      <c r="Q218" s="46"/>
      <c r="R218" s="28">
        <f t="shared" si="6"/>
        <v>0</v>
      </c>
      <c r="S218" s="155"/>
      <c r="T218" s="129"/>
      <c r="U218" s="26"/>
      <c r="V218" s="27"/>
      <c r="W218" s="26"/>
      <c r="X218" s="27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</row>
    <row r="219" spans="1:44" s="5" customFormat="1" ht="21.75" customHeight="1">
      <c r="A219" s="178">
        <v>100</v>
      </c>
      <c r="B219" s="168">
        <v>5889794</v>
      </c>
      <c r="C219" s="160" t="s">
        <v>95</v>
      </c>
      <c r="D219" s="35">
        <v>232</v>
      </c>
      <c r="E219" s="37" t="s">
        <v>28</v>
      </c>
      <c r="F219" s="46">
        <v>1000000</v>
      </c>
      <c r="G219" s="46">
        <v>1000000</v>
      </c>
      <c r="H219" s="46">
        <v>1000000</v>
      </c>
      <c r="I219" s="46">
        <v>1000000</v>
      </c>
      <c r="J219" s="46">
        <v>1000000</v>
      </c>
      <c r="K219" s="46">
        <v>1000000</v>
      </c>
      <c r="L219" s="46">
        <v>1000000</v>
      </c>
      <c r="M219" s="46">
        <v>1000000</v>
      </c>
      <c r="N219" s="46">
        <v>1000000</v>
      </c>
      <c r="O219" s="46">
        <v>1000000</v>
      </c>
      <c r="P219" s="46">
        <v>1000000</v>
      </c>
      <c r="Q219" s="46">
        <v>1000000</v>
      </c>
      <c r="R219" s="28">
        <f t="shared" si="6"/>
        <v>12000000</v>
      </c>
      <c r="S219" s="149">
        <v>1000000</v>
      </c>
      <c r="T219" s="129">
        <f>R219+S219</f>
        <v>13000000</v>
      </c>
      <c r="U219" s="26"/>
      <c r="V219" s="27"/>
      <c r="W219" s="26"/>
      <c r="X219" s="27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</row>
    <row r="220" spans="1:44" s="5" customFormat="1" ht="21.75" customHeight="1">
      <c r="A220" s="178"/>
      <c r="B220" s="170"/>
      <c r="C220" s="162"/>
      <c r="D220" s="37">
        <v>144</v>
      </c>
      <c r="E220" s="37" t="s">
        <v>44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28">
        <f t="shared" si="6"/>
        <v>0</v>
      </c>
      <c r="S220" s="150"/>
      <c r="T220" s="129"/>
      <c r="U220" s="26"/>
      <c r="V220" s="27"/>
      <c r="W220" s="26"/>
      <c r="X220" s="27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</row>
    <row r="221" spans="1:44" s="5" customFormat="1" ht="21.75" customHeight="1">
      <c r="A221" s="178">
        <v>101</v>
      </c>
      <c r="B221" s="168">
        <v>2190724</v>
      </c>
      <c r="C221" s="160" t="s">
        <v>96</v>
      </c>
      <c r="D221" s="37">
        <v>232</v>
      </c>
      <c r="E221" s="37" t="s">
        <v>28</v>
      </c>
      <c r="F221" s="46">
        <v>1000000</v>
      </c>
      <c r="G221" s="46">
        <v>1000000</v>
      </c>
      <c r="H221" s="46">
        <v>1000000</v>
      </c>
      <c r="I221" s="46">
        <v>1000000</v>
      </c>
      <c r="J221" s="46">
        <v>1000000</v>
      </c>
      <c r="K221" s="46">
        <v>1000000</v>
      </c>
      <c r="L221" s="46">
        <v>1000000</v>
      </c>
      <c r="M221" s="46">
        <v>1000000</v>
      </c>
      <c r="N221" s="46">
        <v>1000000</v>
      </c>
      <c r="O221" s="46">
        <v>1000000</v>
      </c>
      <c r="P221" s="46">
        <v>1000000</v>
      </c>
      <c r="Q221" s="46">
        <v>1000000</v>
      </c>
      <c r="R221" s="28">
        <f t="shared" si="6"/>
        <v>12000000</v>
      </c>
      <c r="S221" s="149">
        <v>1000000</v>
      </c>
      <c r="T221" s="129">
        <f>R221+S221</f>
        <v>13000000</v>
      </c>
      <c r="U221" s="26"/>
      <c r="V221" s="27"/>
      <c r="W221" s="26"/>
      <c r="X221" s="27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</row>
    <row r="222" spans="1:44" s="5" customFormat="1" ht="21.75" customHeight="1">
      <c r="A222" s="178"/>
      <c r="B222" s="170"/>
      <c r="C222" s="162"/>
      <c r="D222" s="37">
        <v>144</v>
      </c>
      <c r="E222" s="37" t="s">
        <v>44</v>
      </c>
      <c r="F222" s="46"/>
      <c r="G222" s="46"/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28">
        <f t="shared" si="6"/>
        <v>0</v>
      </c>
      <c r="S222" s="150"/>
      <c r="T222" s="129"/>
      <c r="U222" s="26"/>
      <c r="V222" s="27"/>
      <c r="W222" s="26"/>
      <c r="X222" s="27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</row>
    <row r="223" spans="1:44" s="5" customFormat="1" ht="21.75" customHeight="1">
      <c r="A223" s="178">
        <v>102</v>
      </c>
      <c r="B223" s="168">
        <v>3918620</v>
      </c>
      <c r="C223" s="160" t="s">
        <v>97</v>
      </c>
      <c r="D223" s="37">
        <v>232</v>
      </c>
      <c r="E223" s="37" t="s">
        <v>28</v>
      </c>
      <c r="F223" s="46">
        <v>800000</v>
      </c>
      <c r="G223" s="46">
        <v>800000</v>
      </c>
      <c r="H223" s="46">
        <v>800000</v>
      </c>
      <c r="I223" s="46">
        <v>800000</v>
      </c>
      <c r="J223" s="46">
        <v>800000</v>
      </c>
      <c r="K223" s="46">
        <v>800000</v>
      </c>
      <c r="L223" s="46">
        <v>800000</v>
      </c>
      <c r="M223" s="46">
        <v>800000</v>
      </c>
      <c r="N223" s="46">
        <v>800000</v>
      </c>
      <c r="O223" s="46">
        <v>800000</v>
      </c>
      <c r="P223" s="46">
        <v>800000</v>
      </c>
      <c r="Q223" s="46">
        <v>800000</v>
      </c>
      <c r="R223" s="28">
        <f t="shared" si="6"/>
        <v>9600000</v>
      </c>
      <c r="S223" s="149">
        <v>800000</v>
      </c>
      <c r="T223" s="129">
        <f>R223+S223</f>
        <v>10400000</v>
      </c>
      <c r="U223" s="26"/>
      <c r="V223" s="27"/>
      <c r="W223" s="26"/>
      <c r="X223" s="27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</row>
    <row r="224" spans="1:44" s="5" customFormat="1" ht="21.75" customHeight="1">
      <c r="A224" s="178"/>
      <c r="B224" s="170"/>
      <c r="C224" s="162"/>
      <c r="D224" s="37">
        <v>144</v>
      </c>
      <c r="E224" s="37" t="s">
        <v>44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28">
        <f t="shared" si="6"/>
        <v>0</v>
      </c>
      <c r="S224" s="150"/>
      <c r="T224" s="129"/>
      <c r="U224" s="26"/>
      <c r="V224" s="27"/>
      <c r="W224" s="26"/>
      <c r="X224" s="27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</row>
    <row r="225" spans="1:44" s="5" customFormat="1" ht="21.75" customHeight="1">
      <c r="A225" s="178">
        <v>103</v>
      </c>
      <c r="B225" s="168">
        <v>3439397</v>
      </c>
      <c r="C225" s="160" t="s">
        <v>98</v>
      </c>
      <c r="D225" s="37">
        <v>232</v>
      </c>
      <c r="E225" s="37" t="s">
        <v>28</v>
      </c>
      <c r="F225" s="46">
        <v>8000000</v>
      </c>
      <c r="G225" s="46">
        <v>8000000</v>
      </c>
      <c r="H225" s="46">
        <v>8000000</v>
      </c>
      <c r="I225" s="46">
        <v>8000000</v>
      </c>
      <c r="J225" s="46">
        <v>8000000</v>
      </c>
      <c r="K225" s="46">
        <v>8000000</v>
      </c>
      <c r="L225" s="46">
        <v>8000000</v>
      </c>
      <c r="M225" s="46">
        <v>8000000</v>
      </c>
      <c r="N225" s="46">
        <v>8000000</v>
      </c>
      <c r="O225" s="46">
        <v>8000000</v>
      </c>
      <c r="P225" s="46">
        <v>8000000</v>
      </c>
      <c r="Q225" s="46">
        <v>8000000</v>
      </c>
      <c r="R225" s="28">
        <f t="shared" si="6"/>
        <v>96000000</v>
      </c>
      <c r="S225" s="149">
        <v>8000000</v>
      </c>
      <c r="T225" s="129">
        <f>R225+S225</f>
        <v>104000000</v>
      </c>
      <c r="U225" s="26"/>
      <c r="V225" s="27"/>
      <c r="W225" s="26"/>
      <c r="X225" s="27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</row>
    <row r="226" spans="1:44" s="5" customFormat="1" ht="21.75" customHeight="1">
      <c r="A226" s="178"/>
      <c r="B226" s="170"/>
      <c r="C226" s="162"/>
      <c r="D226" s="37">
        <v>144</v>
      </c>
      <c r="E226" s="37" t="s">
        <v>44</v>
      </c>
      <c r="F226" s="46">
        <v>500000</v>
      </c>
      <c r="G226" s="46">
        <v>1366000</v>
      </c>
      <c r="H226" s="46">
        <v>0</v>
      </c>
      <c r="I226" s="46">
        <v>1650000</v>
      </c>
      <c r="J226" s="46">
        <v>1500000</v>
      </c>
      <c r="K226" s="46">
        <v>1000000</v>
      </c>
      <c r="L226" s="46">
        <v>600000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28">
        <f t="shared" si="6"/>
        <v>6616000</v>
      </c>
      <c r="S226" s="150"/>
      <c r="T226" s="129"/>
      <c r="U226" s="26"/>
      <c r="V226" s="27"/>
      <c r="W226" s="26"/>
      <c r="X226" s="27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</row>
    <row r="227" spans="1:44" s="5" customFormat="1" ht="21.75" customHeight="1">
      <c r="A227" s="178">
        <v>104</v>
      </c>
      <c r="B227" s="168">
        <v>4563225</v>
      </c>
      <c r="C227" s="160" t="s">
        <v>99</v>
      </c>
      <c r="D227" s="37">
        <v>232</v>
      </c>
      <c r="E227" s="37" t="s">
        <v>28</v>
      </c>
      <c r="F227" s="46">
        <v>1800000</v>
      </c>
      <c r="G227" s="46">
        <v>1800000</v>
      </c>
      <c r="H227" s="46">
        <v>1800000</v>
      </c>
      <c r="I227" s="46">
        <v>1800000</v>
      </c>
      <c r="J227" s="46">
        <v>1800000</v>
      </c>
      <c r="K227" s="46">
        <v>1800000</v>
      </c>
      <c r="L227" s="46">
        <v>1800000</v>
      </c>
      <c r="M227" s="46">
        <v>1800000</v>
      </c>
      <c r="N227" s="46">
        <v>1800000</v>
      </c>
      <c r="O227" s="46">
        <v>1800000</v>
      </c>
      <c r="P227" s="46">
        <v>1800000</v>
      </c>
      <c r="Q227" s="46">
        <v>1800000</v>
      </c>
      <c r="R227" s="28">
        <f t="shared" si="6"/>
        <v>21600000</v>
      </c>
      <c r="S227" s="154">
        <v>1800000</v>
      </c>
      <c r="T227" s="129">
        <f>R227+S227</f>
        <v>23400000</v>
      </c>
      <c r="U227" s="26"/>
      <c r="V227" s="27"/>
      <c r="W227" s="26"/>
      <c r="X227" s="27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</row>
    <row r="228" spans="1:44" s="5" customFormat="1" ht="21.75" customHeight="1">
      <c r="A228" s="178"/>
      <c r="B228" s="170"/>
      <c r="C228" s="162"/>
      <c r="D228" s="37">
        <v>144</v>
      </c>
      <c r="E228" s="37" t="s">
        <v>44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28">
        <f t="shared" si="6"/>
        <v>0</v>
      </c>
      <c r="S228" s="155"/>
      <c r="T228" s="129"/>
      <c r="U228" s="26"/>
      <c r="V228" s="27"/>
      <c r="W228" s="26"/>
      <c r="X228" s="27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</row>
    <row r="229" spans="1:44" s="5" customFormat="1" ht="21.75" customHeight="1">
      <c r="A229" s="178">
        <v>105</v>
      </c>
      <c r="B229" s="168">
        <v>6073921</v>
      </c>
      <c r="C229" s="160" t="s">
        <v>114</v>
      </c>
      <c r="D229" s="37">
        <v>232</v>
      </c>
      <c r="E229" s="37" t="s">
        <v>28</v>
      </c>
      <c r="F229" s="46">
        <v>1200000</v>
      </c>
      <c r="G229" s="46">
        <v>1200000</v>
      </c>
      <c r="H229" s="46">
        <v>1200000</v>
      </c>
      <c r="I229" s="46">
        <v>1200000</v>
      </c>
      <c r="J229" s="46">
        <v>1200000</v>
      </c>
      <c r="K229" s="46">
        <v>1200000</v>
      </c>
      <c r="L229" s="46">
        <v>1200000</v>
      </c>
      <c r="M229" s="46">
        <v>1200000</v>
      </c>
      <c r="N229" s="46">
        <v>1200000</v>
      </c>
      <c r="O229" s="46">
        <v>1200000</v>
      </c>
      <c r="P229" s="46">
        <v>1200000</v>
      </c>
      <c r="Q229" s="46">
        <v>1200000</v>
      </c>
      <c r="R229" s="28">
        <f t="shared" si="6"/>
        <v>14400000</v>
      </c>
      <c r="S229" s="149">
        <v>1200000</v>
      </c>
      <c r="T229" s="129">
        <f>R229+S229</f>
        <v>15600000</v>
      </c>
      <c r="U229" s="26"/>
      <c r="V229" s="27"/>
      <c r="W229" s="26"/>
      <c r="X229" s="27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</row>
    <row r="230" spans="1:44" s="5" customFormat="1" ht="21.75" customHeight="1">
      <c r="A230" s="178"/>
      <c r="B230" s="170"/>
      <c r="C230" s="162"/>
      <c r="D230" s="37">
        <v>144</v>
      </c>
      <c r="E230" s="37" t="s">
        <v>44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28">
        <f t="shared" si="6"/>
        <v>0</v>
      </c>
      <c r="S230" s="150"/>
      <c r="T230" s="129"/>
      <c r="U230" s="26"/>
      <c r="V230" s="27"/>
      <c r="W230" s="26"/>
      <c r="X230" s="27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</row>
    <row r="231" spans="1:44" s="5" customFormat="1" ht="21.75" customHeight="1">
      <c r="A231" s="178">
        <v>106</v>
      </c>
      <c r="B231" s="168">
        <v>5809210</v>
      </c>
      <c r="C231" s="160" t="s">
        <v>100</v>
      </c>
      <c r="D231" s="37">
        <v>232</v>
      </c>
      <c r="E231" s="37" t="s">
        <v>28</v>
      </c>
      <c r="F231" s="46">
        <v>0</v>
      </c>
      <c r="G231" s="46">
        <v>0</v>
      </c>
      <c r="H231" s="46">
        <v>1000000</v>
      </c>
      <c r="I231" s="46">
        <v>1000000</v>
      </c>
      <c r="J231" s="46">
        <v>1000000</v>
      </c>
      <c r="K231" s="46">
        <v>1000000</v>
      </c>
      <c r="L231" s="46">
        <v>1000000</v>
      </c>
      <c r="M231" s="46">
        <v>1000000</v>
      </c>
      <c r="N231" s="46">
        <v>1000000</v>
      </c>
      <c r="O231" s="46">
        <v>1000000</v>
      </c>
      <c r="P231" s="46">
        <v>1000000</v>
      </c>
      <c r="Q231" s="46">
        <v>1000000</v>
      </c>
      <c r="R231" s="28">
        <f t="shared" si="6"/>
        <v>10000000</v>
      </c>
      <c r="S231" s="149">
        <v>833333</v>
      </c>
      <c r="T231" s="129">
        <f aca="true" t="shared" si="7" ref="T231:T259">R231+S231</f>
        <v>10833333</v>
      </c>
      <c r="U231" s="26"/>
      <c r="V231" s="27"/>
      <c r="W231" s="26"/>
      <c r="X231" s="27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</row>
    <row r="232" spans="1:44" s="5" customFormat="1" ht="21.75" customHeight="1">
      <c r="A232" s="178"/>
      <c r="B232" s="170"/>
      <c r="C232" s="162"/>
      <c r="D232" s="37">
        <v>144</v>
      </c>
      <c r="E232" s="37" t="s">
        <v>22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/>
      <c r="Q232" s="46">
        <v>0</v>
      </c>
      <c r="R232" s="28">
        <f t="shared" si="6"/>
        <v>0</v>
      </c>
      <c r="S232" s="150"/>
      <c r="T232" s="129"/>
      <c r="U232" s="26"/>
      <c r="V232" s="27"/>
      <c r="W232" s="26"/>
      <c r="X232" s="27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</row>
    <row r="233" spans="1:44" s="5" customFormat="1" ht="21.75" customHeight="1">
      <c r="A233" s="178">
        <v>107</v>
      </c>
      <c r="B233" s="168">
        <v>1561197</v>
      </c>
      <c r="C233" s="160" t="s">
        <v>101</v>
      </c>
      <c r="D233" s="37">
        <v>232</v>
      </c>
      <c r="E233" s="37" t="s">
        <v>28</v>
      </c>
      <c r="F233" s="46">
        <v>500000</v>
      </c>
      <c r="G233" s="46">
        <v>500000</v>
      </c>
      <c r="H233" s="46">
        <v>500000</v>
      </c>
      <c r="I233" s="46">
        <v>500000</v>
      </c>
      <c r="J233" s="46">
        <v>500000</v>
      </c>
      <c r="K233" s="46">
        <v>500000</v>
      </c>
      <c r="L233" s="46">
        <v>500000</v>
      </c>
      <c r="M233" s="46">
        <v>500000</v>
      </c>
      <c r="N233" s="46">
        <v>500000</v>
      </c>
      <c r="O233" s="46">
        <v>500000</v>
      </c>
      <c r="P233" s="46">
        <v>500000</v>
      </c>
      <c r="Q233" s="46">
        <v>500000</v>
      </c>
      <c r="R233" s="28">
        <f t="shared" si="6"/>
        <v>6000000</v>
      </c>
      <c r="S233" s="149">
        <v>500000</v>
      </c>
      <c r="T233" s="129">
        <f t="shared" si="7"/>
        <v>6500000</v>
      </c>
      <c r="U233" s="26"/>
      <c r="V233" s="27"/>
      <c r="W233" s="26"/>
      <c r="X233" s="27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</row>
    <row r="234" spans="1:44" s="5" customFormat="1" ht="21.75" customHeight="1">
      <c r="A234" s="178"/>
      <c r="B234" s="170"/>
      <c r="C234" s="162"/>
      <c r="D234" s="37">
        <v>144</v>
      </c>
      <c r="E234" s="37" t="s">
        <v>44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28">
        <f t="shared" si="6"/>
        <v>0</v>
      </c>
      <c r="S234" s="150"/>
      <c r="T234" s="129"/>
      <c r="U234" s="26"/>
      <c r="V234" s="27"/>
      <c r="W234" s="26"/>
      <c r="X234" s="27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</row>
    <row r="235" spans="1:44" s="5" customFormat="1" ht="21.75" customHeight="1">
      <c r="A235" s="178">
        <v>108</v>
      </c>
      <c r="B235" s="168">
        <v>4276487</v>
      </c>
      <c r="C235" s="160" t="s">
        <v>102</v>
      </c>
      <c r="D235" s="37">
        <v>232</v>
      </c>
      <c r="E235" s="37" t="s">
        <v>28</v>
      </c>
      <c r="F235" s="46">
        <v>1200000</v>
      </c>
      <c r="G235" s="46">
        <v>1200000</v>
      </c>
      <c r="H235" s="46">
        <v>1200000</v>
      </c>
      <c r="I235" s="46">
        <v>1200000</v>
      </c>
      <c r="J235" s="46">
        <v>2500000</v>
      </c>
      <c r="K235" s="46">
        <v>2500000</v>
      </c>
      <c r="L235" s="46">
        <v>2500000</v>
      </c>
      <c r="M235" s="46">
        <v>2500000</v>
      </c>
      <c r="N235" s="46">
        <v>2500000</v>
      </c>
      <c r="O235" s="46">
        <v>2500000</v>
      </c>
      <c r="P235" s="46">
        <v>2500000</v>
      </c>
      <c r="Q235" s="46">
        <v>2500000</v>
      </c>
      <c r="R235" s="28">
        <f t="shared" si="6"/>
        <v>24800000</v>
      </c>
      <c r="S235" s="149">
        <v>2500000</v>
      </c>
      <c r="T235" s="129">
        <f t="shared" si="7"/>
        <v>27300000</v>
      </c>
      <c r="U235" s="26"/>
      <c r="V235" s="27"/>
      <c r="W235" s="26"/>
      <c r="X235" s="27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</row>
    <row r="236" spans="1:44" s="5" customFormat="1" ht="21.75" customHeight="1">
      <c r="A236" s="178"/>
      <c r="B236" s="170"/>
      <c r="C236" s="162"/>
      <c r="D236" s="37">
        <v>144</v>
      </c>
      <c r="E236" s="37" t="s">
        <v>44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28">
        <f t="shared" si="6"/>
        <v>0</v>
      </c>
      <c r="S236" s="150"/>
      <c r="T236" s="129"/>
      <c r="U236" s="26"/>
      <c r="V236" s="27"/>
      <c r="W236" s="26"/>
      <c r="X236" s="27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</row>
    <row r="237" spans="1:44" s="5" customFormat="1" ht="21.75" customHeight="1">
      <c r="A237" s="178">
        <v>109</v>
      </c>
      <c r="B237" s="247">
        <v>4807150</v>
      </c>
      <c r="C237" s="160" t="s">
        <v>103</v>
      </c>
      <c r="D237" s="37">
        <v>232</v>
      </c>
      <c r="E237" s="37" t="s">
        <v>28</v>
      </c>
      <c r="F237" s="46">
        <v>1200000</v>
      </c>
      <c r="G237" s="46">
        <v>1200000</v>
      </c>
      <c r="H237" s="46">
        <v>1200000</v>
      </c>
      <c r="I237" s="46">
        <v>1200000</v>
      </c>
      <c r="J237" s="46">
        <v>1200000</v>
      </c>
      <c r="K237" s="46">
        <v>1200000</v>
      </c>
      <c r="L237" s="46">
        <v>1200000</v>
      </c>
      <c r="M237" s="46">
        <v>1200000</v>
      </c>
      <c r="N237" s="46">
        <v>1200000</v>
      </c>
      <c r="O237" s="46">
        <v>1200000</v>
      </c>
      <c r="P237" s="46">
        <v>1200000</v>
      </c>
      <c r="Q237" s="46">
        <v>1200000</v>
      </c>
      <c r="R237" s="28">
        <f t="shared" si="6"/>
        <v>14400000</v>
      </c>
      <c r="S237" s="149">
        <v>1200000</v>
      </c>
      <c r="T237" s="129">
        <f t="shared" si="7"/>
        <v>15600000</v>
      </c>
      <c r="U237" s="26"/>
      <c r="V237" s="27"/>
      <c r="W237" s="26"/>
      <c r="X237" s="27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</row>
    <row r="238" spans="1:44" s="5" customFormat="1" ht="21.75" customHeight="1">
      <c r="A238" s="178"/>
      <c r="B238" s="247"/>
      <c r="C238" s="162"/>
      <c r="D238" s="37">
        <v>144</v>
      </c>
      <c r="E238" s="37" t="s">
        <v>44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28">
        <f t="shared" si="6"/>
        <v>0</v>
      </c>
      <c r="S238" s="150"/>
      <c r="T238" s="129"/>
      <c r="U238" s="30"/>
      <c r="V238" s="27"/>
      <c r="W238" s="26"/>
      <c r="X238" s="27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</row>
    <row r="239" spans="1:44" s="5" customFormat="1" ht="21.75" customHeight="1">
      <c r="A239" s="178">
        <v>110</v>
      </c>
      <c r="B239" s="168">
        <v>1561171</v>
      </c>
      <c r="C239" s="160" t="s">
        <v>104</v>
      </c>
      <c r="D239" s="37">
        <v>232</v>
      </c>
      <c r="E239" s="37" t="s">
        <v>28</v>
      </c>
      <c r="F239" s="46">
        <v>1000000</v>
      </c>
      <c r="G239" s="46">
        <v>1000000</v>
      </c>
      <c r="H239" s="46">
        <v>1500000</v>
      </c>
      <c r="I239" s="46">
        <v>1500000</v>
      </c>
      <c r="J239" s="46">
        <v>1500000</v>
      </c>
      <c r="K239" s="46">
        <v>1500000</v>
      </c>
      <c r="L239" s="46">
        <v>1500000</v>
      </c>
      <c r="M239" s="46">
        <v>1500000</v>
      </c>
      <c r="N239" s="46">
        <v>1500000</v>
      </c>
      <c r="O239" s="46">
        <v>1500000</v>
      </c>
      <c r="P239" s="46">
        <v>1500000</v>
      </c>
      <c r="Q239" s="46">
        <v>1500000</v>
      </c>
      <c r="R239" s="28">
        <f t="shared" si="6"/>
        <v>17000000</v>
      </c>
      <c r="S239" s="149">
        <v>1416666</v>
      </c>
      <c r="T239" s="129">
        <f t="shared" si="7"/>
        <v>18416666</v>
      </c>
      <c r="U239" s="26"/>
      <c r="V239" s="27"/>
      <c r="W239" s="26"/>
      <c r="X239" s="27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</row>
    <row r="240" spans="1:44" s="5" customFormat="1" ht="21.75" customHeight="1">
      <c r="A240" s="178"/>
      <c r="B240" s="170"/>
      <c r="C240" s="162"/>
      <c r="D240" s="37">
        <v>144</v>
      </c>
      <c r="E240" s="37" t="s">
        <v>44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28">
        <f t="shared" si="6"/>
        <v>0</v>
      </c>
      <c r="S240" s="150"/>
      <c r="T240" s="129"/>
      <c r="U240" s="26"/>
      <c r="V240" s="27"/>
      <c r="W240" s="26"/>
      <c r="X240" s="27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</row>
    <row r="241" spans="1:44" s="5" customFormat="1" ht="21.75" customHeight="1">
      <c r="A241" s="178">
        <v>111</v>
      </c>
      <c r="B241" s="237">
        <v>3650722</v>
      </c>
      <c r="C241" s="202" t="s">
        <v>105</v>
      </c>
      <c r="D241" s="35">
        <v>232</v>
      </c>
      <c r="E241" s="35" t="s">
        <v>28</v>
      </c>
      <c r="F241" s="46">
        <v>600000</v>
      </c>
      <c r="G241" s="46">
        <v>600000</v>
      </c>
      <c r="H241" s="46">
        <v>1000000</v>
      </c>
      <c r="I241" s="46">
        <v>1000000</v>
      </c>
      <c r="J241" s="46">
        <v>1000000</v>
      </c>
      <c r="K241" s="46">
        <v>1000000</v>
      </c>
      <c r="L241" s="46">
        <v>1000000</v>
      </c>
      <c r="M241" s="46">
        <v>1000000</v>
      </c>
      <c r="N241" s="46">
        <v>0</v>
      </c>
      <c r="O241" s="46">
        <v>0</v>
      </c>
      <c r="P241" s="46">
        <v>0</v>
      </c>
      <c r="Q241" s="46">
        <v>0</v>
      </c>
      <c r="R241" s="28">
        <f t="shared" si="6"/>
        <v>7200000</v>
      </c>
      <c r="S241" s="154">
        <v>600000</v>
      </c>
      <c r="T241" s="129">
        <f t="shared" si="7"/>
        <v>7800000</v>
      </c>
      <c r="U241" s="30"/>
      <c r="V241" s="27"/>
      <c r="W241" s="26"/>
      <c r="X241" s="27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</row>
    <row r="242" spans="1:44" s="19" customFormat="1" ht="21.75" customHeight="1">
      <c r="A242" s="178"/>
      <c r="B242" s="238"/>
      <c r="C242" s="203"/>
      <c r="D242" s="35">
        <v>144</v>
      </c>
      <c r="E242" s="37" t="s">
        <v>44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28">
        <f t="shared" si="6"/>
        <v>0</v>
      </c>
      <c r="S242" s="155"/>
      <c r="T242" s="129"/>
      <c r="U242" s="121"/>
      <c r="V242" s="122"/>
      <c r="W242" s="121"/>
      <c r="X242" s="122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</row>
    <row r="243" spans="1:44" s="19" customFormat="1" ht="21.75" customHeight="1">
      <c r="A243" s="178">
        <v>112</v>
      </c>
      <c r="B243" s="237">
        <v>3295331</v>
      </c>
      <c r="C243" s="202" t="s">
        <v>106</v>
      </c>
      <c r="D243" s="37">
        <v>232</v>
      </c>
      <c r="E243" s="35" t="s">
        <v>28</v>
      </c>
      <c r="F243" s="46">
        <v>500000</v>
      </c>
      <c r="G243" s="46">
        <v>500000</v>
      </c>
      <c r="H243" s="46">
        <v>500000</v>
      </c>
      <c r="I243" s="46">
        <v>500000</v>
      </c>
      <c r="J243" s="46">
        <v>500000</v>
      </c>
      <c r="K243" s="46">
        <v>500000</v>
      </c>
      <c r="L243" s="46">
        <v>500000</v>
      </c>
      <c r="M243" s="46">
        <v>700000</v>
      </c>
      <c r="N243" s="46">
        <v>700000</v>
      </c>
      <c r="O243" s="46">
        <v>700000</v>
      </c>
      <c r="P243" s="46">
        <v>700000</v>
      </c>
      <c r="Q243" s="46">
        <v>700000</v>
      </c>
      <c r="R243" s="28">
        <f t="shared" si="6"/>
        <v>7000000</v>
      </c>
      <c r="S243" s="149">
        <v>583333</v>
      </c>
      <c r="T243" s="129">
        <f t="shared" si="7"/>
        <v>7583333</v>
      </c>
      <c r="U243" s="121"/>
      <c r="V243" s="122"/>
      <c r="W243" s="121"/>
      <c r="X243" s="122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</row>
    <row r="244" spans="1:44" s="19" customFormat="1" ht="21.75" customHeight="1">
      <c r="A244" s="178"/>
      <c r="B244" s="238"/>
      <c r="C244" s="203"/>
      <c r="D244" s="35">
        <v>144</v>
      </c>
      <c r="E244" s="37" t="s">
        <v>44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28">
        <f t="shared" si="6"/>
        <v>0</v>
      </c>
      <c r="S244" s="150"/>
      <c r="T244" s="129"/>
      <c r="U244" s="121"/>
      <c r="V244" s="122"/>
      <c r="W244" s="121"/>
      <c r="X244" s="122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</row>
    <row r="245" spans="1:44" s="5" customFormat="1" ht="21.75" customHeight="1">
      <c r="A245" s="178">
        <v>113</v>
      </c>
      <c r="B245" s="237">
        <v>7914411</v>
      </c>
      <c r="C245" s="202" t="s">
        <v>107</v>
      </c>
      <c r="D245" s="37">
        <v>232</v>
      </c>
      <c r="E245" s="37" t="s">
        <v>28</v>
      </c>
      <c r="F245" s="46">
        <v>2000000</v>
      </c>
      <c r="G245" s="46">
        <v>2000000</v>
      </c>
      <c r="H245" s="46">
        <v>2000000</v>
      </c>
      <c r="I245" s="46">
        <v>2000000</v>
      </c>
      <c r="J245" s="46">
        <v>2000000</v>
      </c>
      <c r="K245" s="46">
        <v>2000000</v>
      </c>
      <c r="L245" s="46">
        <v>2000000</v>
      </c>
      <c r="M245" s="46">
        <v>2000000</v>
      </c>
      <c r="N245" s="46">
        <v>2000000</v>
      </c>
      <c r="O245" s="46">
        <v>2000000</v>
      </c>
      <c r="P245" s="46">
        <v>2000000</v>
      </c>
      <c r="Q245" s="46">
        <v>2000000</v>
      </c>
      <c r="R245" s="28">
        <f t="shared" si="6"/>
        <v>24000000</v>
      </c>
      <c r="S245" s="149">
        <v>2000000</v>
      </c>
      <c r="T245" s="129">
        <f t="shared" si="7"/>
        <v>26000000</v>
      </c>
      <c r="U245" s="26"/>
      <c r="V245" s="27"/>
      <c r="W245" s="26"/>
      <c r="X245" s="27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</row>
    <row r="246" spans="1:44" s="19" customFormat="1" ht="21.75" customHeight="1">
      <c r="A246" s="178"/>
      <c r="B246" s="238"/>
      <c r="C246" s="203"/>
      <c r="D246" s="37">
        <v>144</v>
      </c>
      <c r="E246" s="37" t="s">
        <v>44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28">
        <f t="shared" si="6"/>
        <v>0</v>
      </c>
      <c r="S246" s="150"/>
      <c r="T246" s="129"/>
      <c r="U246" s="121"/>
      <c r="V246" s="122"/>
      <c r="W246" s="121"/>
      <c r="X246" s="122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</row>
    <row r="247" spans="1:44" s="5" customFormat="1" ht="21.75" customHeight="1">
      <c r="A247" s="178">
        <v>114</v>
      </c>
      <c r="B247" s="245">
        <v>3714963</v>
      </c>
      <c r="C247" s="180" t="s">
        <v>108</v>
      </c>
      <c r="D247" s="37">
        <v>232</v>
      </c>
      <c r="E247" s="41" t="s">
        <v>28</v>
      </c>
      <c r="F247" s="95">
        <v>500000</v>
      </c>
      <c r="G247" s="95">
        <v>500000</v>
      </c>
      <c r="H247" s="95">
        <v>500000</v>
      </c>
      <c r="I247" s="95">
        <v>500000</v>
      </c>
      <c r="J247" s="95">
        <v>500000</v>
      </c>
      <c r="K247" s="95">
        <v>500000</v>
      </c>
      <c r="L247" s="95">
        <v>500000</v>
      </c>
      <c r="M247" s="95">
        <v>500000</v>
      </c>
      <c r="N247" s="95">
        <v>500000</v>
      </c>
      <c r="O247" s="95">
        <v>500000</v>
      </c>
      <c r="P247" s="95">
        <v>500000</v>
      </c>
      <c r="Q247" s="95">
        <v>500000</v>
      </c>
      <c r="R247" s="28">
        <f t="shared" si="6"/>
        <v>6000000</v>
      </c>
      <c r="S247" s="152">
        <v>500000</v>
      </c>
      <c r="T247" s="129">
        <f t="shared" si="7"/>
        <v>6500000</v>
      </c>
      <c r="U247" s="26"/>
      <c r="V247" s="27"/>
      <c r="W247" s="26"/>
      <c r="X247" s="27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</row>
    <row r="248" spans="1:44" s="5" customFormat="1" ht="21.75" customHeight="1">
      <c r="A248" s="178"/>
      <c r="B248" s="246"/>
      <c r="C248" s="181"/>
      <c r="D248" s="41">
        <v>144</v>
      </c>
      <c r="E248" s="37" t="s">
        <v>44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28">
        <f t="shared" si="6"/>
        <v>0</v>
      </c>
      <c r="S248" s="153"/>
      <c r="T248" s="129"/>
      <c r="U248" s="26"/>
      <c r="V248" s="27"/>
      <c r="W248" s="26"/>
      <c r="X248" s="27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</row>
    <row r="249" spans="1:44" s="5" customFormat="1" ht="21.75" customHeight="1">
      <c r="A249" s="178">
        <v>115</v>
      </c>
      <c r="B249" s="168">
        <v>820600</v>
      </c>
      <c r="C249" s="160" t="s">
        <v>109</v>
      </c>
      <c r="D249" s="37">
        <v>232</v>
      </c>
      <c r="E249" s="37" t="s">
        <v>28</v>
      </c>
      <c r="F249" s="46">
        <v>2000000</v>
      </c>
      <c r="G249" s="46">
        <v>2000000</v>
      </c>
      <c r="H249" s="46">
        <v>2000000</v>
      </c>
      <c r="I249" s="46">
        <v>2000000</v>
      </c>
      <c r="J249" s="46">
        <v>2000000</v>
      </c>
      <c r="K249" s="46">
        <v>2000000</v>
      </c>
      <c r="L249" s="46">
        <v>2000000</v>
      </c>
      <c r="M249" s="46">
        <v>2000000</v>
      </c>
      <c r="N249" s="46">
        <v>2000000</v>
      </c>
      <c r="O249" s="46">
        <v>2000000</v>
      </c>
      <c r="P249" s="46">
        <v>2000000</v>
      </c>
      <c r="Q249" s="46">
        <v>2000000</v>
      </c>
      <c r="R249" s="28">
        <f t="shared" si="6"/>
        <v>24000000</v>
      </c>
      <c r="S249" s="149">
        <v>2000000</v>
      </c>
      <c r="T249" s="129">
        <f t="shared" si="7"/>
        <v>26000000</v>
      </c>
      <c r="U249" s="26"/>
      <c r="V249" s="27"/>
      <c r="W249" s="26"/>
      <c r="X249" s="27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</row>
    <row r="250" spans="1:44" s="20" customFormat="1" ht="21.75" customHeight="1">
      <c r="A250" s="178"/>
      <c r="B250" s="170"/>
      <c r="C250" s="162"/>
      <c r="D250" s="37">
        <v>144</v>
      </c>
      <c r="E250" s="37" t="s">
        <v>44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28">
        <f t="shared" si="6"/>
        <v>0</v>
      </c>
      <c r="S250" s="150"/>
      <c r="T250" s="129"/>
      <c r="U250" s="124"/>
      <c r="V250" s="125"/>
      <c r="W250" s="124"/>
      <c r="X250" s="125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  <c r="AR250" s="124"/>
    </row>
    <row r="251" spans="1:44" s="5" customFormat="1" ht="21.75" customHeight="1">
      <c r="A251" s="178">
        <v>116</v>
      </c>
      <c r="B251" s="168">
        <v>4665997</v>
      </c>
      <c r="C251" s="160" t="s">
        <v>110</v>
      </c>
      <c r="D251" s="37">
        <v>232</v>
      </c>
      <c r="E251" s="37" t="s">
        <v>68</v>
      </c>
      <c r="F251" s="46">
        <v>2500000</v>
      </c>
      <c r="G251" s="46">
        <v>2500000</v>
      </c>
      <c r="H251" s="46">
        <v>2500000</v>
      </c>
      <c r="I251" s="46">
        <v>2500000</v>
      </c>
      <c r="J251" s="46">
        <v>2500000</v>
      </c>
      <c r="K251" s="46">
        <v>2500000</v>
      </c>
      <c r="L251" s="46">
        <v>2500000</v>
      </c>
      <c r="M251" s="46">
        <v>2500000</v>
      </c>
      <c r="N251" s="46">
        <v>2500000</v>
      </c>
      <c r="O251" s="46">
        <v>2500000</v>
      </c>
      <c r="P251" s="46">
        <v>2500000</v>
      </c>
      <c r="Q251" s="46">
        <v>2500000</v>
      </c>
      <c r="R251" s="28">
        <f t="shared" si="6"/>
        <v>30000000</v>
      </c>
      <c r="S251" s="149">
        <v>2500000</v>
      </c>
      <c r="T251" s="129">
        <f t="shared" si="7"/>
        <v>32500000</v>
      </c>
      <c r="U251" s="26"/>
      <c r="V251" s="27"/>
      <c r="W251" s="26"/>
      <c r="X251" s="27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</row>
    <row r="252" spans="1:44" s="5" customFormat="1" ht="21.75" customHeight="1">
      <c r="A252" s="178"/>
      <c r="B252" s="170"/>
      <c r="C252" s="162"/>
      <c r="D252" s="37">
        <v>144</v>
      </c>
      <c r="E252" s="37" t="s">
        <v>44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28">
        <f t="shared" si="6"/>
        <v>0</v>
      </c>
      <c r="S252" s="150"/>
      <c r="T252" s="129"/>
      <c r="U252" s="26"/>
      <c r="V252" s="27"/>
      <c r="W252" s="26"/>
      <c r="X252" s="27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</row>
    <row r="253" spans="1:44" s="5" customFormat="1" ht="21.75" customHeight="1">
      <c r="A253" s="178">
        <v>117</v>
      </c>
      <c r="B253" s="168">
        <v>5203406</v>
      </c>
      <c r="C253" s="160" t="s">
        <v>111</v>
      </c>
      <c r="D253" s="37">
        <v>232</v>
      </c>
      <c r="E253" s="39" t="s">
        <v>28</v>
      </c>
      <c r="F253" s="93">
        <v>2000000</v>
      </c>
      <c r="G253" s="46">
        <v>2000000</v>
      </c>
      <c r="H253" s="46">
        <v>2000000</v>
      </c>
      <c r="I253" s="46">
        <v>2000000</v>
      </c>
      <c r="J253" s="46">
        <v>2000000</v>
      </c>
      <c r="K253" s="46">
        <v>2000000</v>
      </c>
      <c r="L253" s="46">
        <v>2000000</v>
      </c>
      <c r="M253" s="46">
        <v>2000000</v>
      </c>
      <c r="N253" s="46">
        <v>2000000</v>
      </c>
      <c r="O253" s="46">
        <v>2000000</v>
      </c>
      <c r="P253" s="46">
        <v>2000000</v>
      </c>
      <c r="Q253" s="46">
        <v>2000000</v>
      </c>
      <c r="R253" s="28">
        <f t="shared" si="6"/>
        <v>24000000</v>
      </c>
      <c r="S253" s="149">
        <v>2000000</v>
      </c>
      <c r="T253" s="129">
        <f t="shared" si="7"/>
        <v>26000000</v>
      </c>
      <c r="U253" s="26"/>
      <c r="V253" s="27"/>
      <c r="W253" s="26"/>
      <c r="X253" s="27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</row>
    <row r="254" spans="1:44" s="5" customFormat="1" ht="21.75" customHeight="1">
      <c r="A254" s="178"/>
      <c r="B254" s="170"/>
      <c r="C254" s="162"/>
      <c r="D254" s="42">
        <v>144</v>
      </c>
      <c r="E254" s="37" t="s">
        <v>44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28">
        <f t="shared" si="6"/>
        <v>0</v>
      </c>
      <c r="S254" s="150"/>
      <c r="T254" s="129"/>
      <c r="U254" s="26"/>
      <c r="V254" s="27"/>
      <c r="W254" s="26"/>
      <c r="X254" s="27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</row>
    <row r="255" spans="1:44" s="5" customFormat="1" ht="21.75" customHeight="1">
      <c r="A255" s="178">
        <v>118</v>
      </c>
      <c r="B255" s="168">
        <v>4783732</v>
      </c>
      <c r="C255" s="160" t="s">
        <v>112</v>
      </c>
      <c r="D255" s="37">
        <v>232</v>
      </c>
      <c r="E255" s="37" t="s">
        <v>28</v>
      </c>
      <c r="F255" s="46">
        <v>1000000</v>
      </c>
      <c r="G255" s="46">
        <v>1000000</v>
      </c>
      <c r="H255" s="46">
        <v>1000000</v>
      </c>
      <c r="I255" s="46">
        <v>1000000</v>
      </c>
      <c r="J255" s="46">
        <v>1000000</v>
      </c>
      <c r="K255" s="46">
        <v>1000000</v>
      </c>
      <c r="L255" s="46">
        <v>1000000</v>
      </c>
      <c r="M255" s="46">
        <v>1000000</v>
      </c>
      <c r="N255" s="46">
        <v>1000000</v>
      </c>
      <c r="O255" s="46">
        <v>1000000</v>
      </c>
      <c r="P255" s="46">
        <v>1000000</v>
      </c>
      <c r="Q255" s="46">
        <v>1000000</v>
      </c>
      <c r="R255" s="28">
        <f t="shared" si="6"/>
        <v>12000000</v>
      </c>
      <c r="S255" s="149">
        <v>1000000</v>
      </c>
      <c r="T255" s="129">
        <f t="shared" si="7"/>
        <v>13000000</v>
      </c>
      <c r="U255" s="26"/>
      <c r="V255" s="27"/>
      <c r="W255" s="26"/>
      <c r="X255" s="27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</row>
    <row r="256" spans="1:44" s="5" customFormat="1" ht="21.75" customHeight="1">
      <c r="A256" s="178"/>
      <c r="B256" s="170"/>
      <c r="C256" s="162"/>
      <c r="D256" s="37">
        <v>144</v>
      </c>
      <c r="E256" s="37" t="s">
        <v>44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28">
        <f t="shared" si="6"/>
        <v>0</v>
      </c>
      <c r="S256" s="150"/>
      <c r="T256" s="129"/>
      <c r="U256" s="26"/>
      <c r="V256" s="27"/>
      <c r="W256" s="26"/>
      <c r="X256" s="27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</row>
    <row r="257" spans="1:24" s="26" customFormat="1" ht="21.75" customHeight="1">
      <c r="A257" s="178">
        <v>119</v>
      </c>
      <c r="B257" s="168">
        <v>6097568</v>
      </c>
      <c r="C257" s="160" t="s">
        <v>113</v>
      </c>
      <c r="D257" s="37">
        <v>232</v>
      </c>
      <c r="E257" s="37" t="s">
        <v>28</v>
      </c>
      <c r="F257" s="46">
        <v>1200000</v>
      </c>
      <c r="G257" s="46">
        <v>1200000</v>
      </c>
      <c r="H257" s="46">
        <v>1200000</v>
      </c>
      <c r="I257" s="46">
        <v>1200000</v>
      </c>
      <c r="J257" s="46">
        <v>1200000</v>
      </c>
      <c r="K257" s="46">
        <v>1200000</v>
      </c>
      <c r="L257" s="46">
        <v>1200000</v>
      </c>
      <c r="M257" s="46">
        <v>1200000</v>
      </c>
      <c r="N257" s="46">
        <v>1600000</v>
      </c>
      <c r="O257" s="46">
        <v>1600000</v>
      </c>
      <c r="P257" s="46">
        <v>1600000</v>
      </c>
      <c r="Q257" s="46">
        <v>1600000</v>
      </c>
      <c r="R257" s="28">
        <f t="shared" si="6"/>
        <v>16000000</v>
      </c>
      <c r="S257" s="154">
        <v>1333333</v>
      </c>
      <c r="T257" s="129">
        <f t="shared" si="7"/>
        <v>17333333</v>
      </c>
      <c r="V257" s="27"/>
      <c r="X257" s="27"/>
    </row>
    <row r="258" spans="1:24" s="26" customFormat="1" ht="21.75" customHeight="1">
      <c r="A258" s="178"/>
      <c r="B258" s="170"/>
      <c r="C258" s="162"/>
      <c r="D258" s="37">
        <v>144</v>
      </c>
      <c r="E258" s="37" t="s">
        <v>44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28">
        <f t="shared" si="6"/>
        <v>0</v>
      </c>
      <c r="S258" s="155"/>
      <c r="T258" s="129"/>
      <c r="V258" s="27"/>
      <c r="X258" s="27"/>
    </row>
    <row r="259" spans="1:24" s="26" customFormat="1" ht="21.75" customHeight="1">
      <c r="A259" s="178">
        <v>120</v>
      </c>
      <c r="B259" s="165">
        <v>2437238</v>
      </c>
      <c r="C259" s="171" t="s">
        <v>129</v>
      </c>
      <c r="D259" s="37">
        <v>232</v>
      </c>
      <c r="E259" s="37" t="s">
        <v>28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28">
        <f t="shared" si="6"/>
        <v>0</v>
      </c>
      <c r="S259" s="154">
        <v>0</v>
      </c>
      <c r="T259" s="129">
        <f t="shared" si="7"/>
        <v>0</v>
      </c>
      <c r="V259" s="27"/>
      <c r="X259" s="27"/>
    </row>
    <row r="260" spans="1:24" s="26" customFormat="1" ht="21.75" customHeight="1">
      <c r="A260" s="178"/>
      <c r="B260" s="167"/>
      <c r="C260" s="173"/>
      <c r="D260" s="37">
        <v>144</v>
      </c>
      <c r="E260" s="37" t="s">
        <v>44</v>
      </c>
      <c r="F260" s="46">
        <v>0</v>
      </c>
      <c r="G260" s="46">
        <v>350000</v>
      </c>
      <c r="H260" s="46">
        <v>0</v>
      </c>
      <c r="I260" s="46">
        <v>350000</v>
      </c>
      <c r="J260" s="46">
        <v>0</v>
      </c>
      <c r="K260" s="46">
        <v>350000</v>
      </c>
      <c r="L260" s="46">
        <v>850000</v>
      </c>
      <c r="M260" s="46">
        <v>500000</v>
      </c>
      <c r="N260" s="46">
        <v>0</v>
      </c>
      <c r="O260" s="46">
        <v>1000000</v>
      </c>
      <c r="P260" s="46">
        <v>1000000</v>
      </c>
      <c r="Q260" s="46">
        <v>500000</v>
      </c>
      <c r="R260" s="28">
        <f t="shared" si="6"/>
        <v>4900000</v>
      </c>
      <c r="S260" s="155"/>
      <c r="T260" s="129"/>
      <c r="V260" s="27"/>
      <c r="X260" s="27"/>
    </row>
    <row r="261" spans="1:24" s="26" customFormat="1" ht="21.75" customHeight="1">
      <c r="A261" s="104" t="s">
        <v>24</v>
      </c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28">
        <f t="shared" si="6"/>
        <v>0</v>
      </c>
      <c r="S261" s="119"/>
      <c r="T261" s="255">
        <f>T89+T91+T93+T95+T97+T99+T101+T103+T105+T107+T109+T111+T113+T117+T119+T121+T123+T125+T127+T129+T131+T133+T135+T137+T139+T141+T143+T145+T147+T149+T151+T153+T155+T157+T159+T161+T163+T165+T167+T169+T171+T173+T175+T177+T179+T181+T183+T185+T187+T189+T191+T193+T195+T197+T199+T201+T203+T205+T207+T209+T211+T213+T215+T217+T219+T221+T223+T225+T227+T229+T231+T233+T235+T237+T239+T241+T243+T245+T247+T249+T251+T253+T255+T257+T259</f>
        <v>1437799991</v>
      </c>
      <c r="V261" s="27"/>
      <c r="X261" s="27"/>
    </row>
    <row r="262" spans="1:24" s="26" customFormat="1" ht="21.75" customHeight="1">
      <c r="A262" s="106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28">
        <f t="shared" si="6"/>
        <v>0</v>
      </c>
      <c r="S262" s="120"/>
      <c r="T262" s="256"/>
      <c r="V262" s="27"/>
      <c r="X262" s="27"/>
    </row>
    <row r="263" spans="1:24" s="26" customFormat="1" ht="21.75" customHeight="1">
      <c r="A263" s="184">
        <v>121</v>
      </c>
      <c r="B263" s="168">
        <v>1287611</v>
      </c>
      <c r="C263" s="171" t="s">
        <v>29</v>
      </c>
      <c r="D263" s="35"/>
      <c r="E263" s="96" t="s">
        <v>25</v>
      </c>
      <c r="F263" s="46">
        <v>3645515</v>
      </c>
      <c r="G263" s="46">
        <v>3645515</v>
      </c>
      <c r="H263" s="46">
        <v>3645515</v>
      </c>
      <c r="I263" s="46">
        <v>3645515</v>
      </c>
      <c r="J263" s="46">
        <v>3645515</v>
      </c>
      <c r="K263" s="46">
        <v>3645515</v>
      </c>
      <c r="L263" s="46">
        <v>3645515</v>
      </c>
      <c r="M263" s="46">
        <v>3645515</v>
      </c>
      <c r="N263" s="46">
        <v>3645515</v>
      </c>
      <c r="O263" s="46">
        <v>3645515</v>
      </c>
      <c r="P263" s="46">
        <v>3645515</v>
      </c>
      <c r="Q263" s="46"/>
      <c r="R263" s="28">
        <f t="shared" si="6"/>
        <v>40100665</v>
      </c>
      <c r="S263" s="149">
        <v>4166666</v>
      </c>
      <c r="T263" s="199">
        <f>R263+R264+R265+S263</f>
        <v>60516666</v>
      </c>
      <c r="U263" s="30"/>
      <c r="V263" s="27"/>
      <c r="X263" s="27"/>
    </row>
    <row r="264" spans="1:24" s="26" customFormat="1" ht="21.75" customHeight="1">
      <c r="A264" s="184"/>
      <c r="B264" s="169"/>
      <c r="C264" s="172"/>
      <c r="D264" s="37">
        <v>112</v>
      </c>
      <c r="E264" s="96" t="s">
        <v>26</v>
      </c>
      <c r="F264" s="46">
        <v>1354485</v>
      </c>
      <c r="G264" s="46">
        <v>1354485</v>
      </c>
      <c r="H264" s="46">
        <v>1354485</v>
      </c>
      <c r="I264" s="46">
        <v>1354485</v>
      </c>
      <c r="J264" s="46">
        <v>1354485</v>
      </c>
      <c r="K264" s="46">
        <v>1354485</v>
      </c>
      <c r="L264" s="46">
        <v>1354485</v>
      </c>
      <c r="M264" s="46">
        <v>1354485</v>
      </c>
      <c r="N264" s="46">
        <v>1354485</v>
      </c>
      <c r="O264" s="46">
        <v>1354485</v>
      </c>
      <c r="P264" s="46">
        <v>1354485</v>
      </c>
      <c r="Q264" s="46"/>
      <c r="R264" s="28">
        <f t="shared" si="6"/>
        <v>14899335</v>
      </c>
      <c r="S264" s="156"/>
      <c r="T264" s="200"/>
      <c r="U264" s="30"/>
      <c r="V264" s="27"/>
      <c r="X264" s="27"/>
    </row>
    <row r="265" spans="1:27" s="26" customFormat="1" ht="21.75" customHeight="1">
      <c r="A265" s="184"/>
      <c r="B265" s="170"/>
      <c r="C265" s="173"/>
      <c r="D265" s="37">
        <v>113</v>
      </c>
      <c r="E265" s="96" t="s">
        <v>44</v>
      </c>
      <c r="F265" s="46">
        <v>500000</v>
      </c>
      <c r="G265" s="46">
        <v>500000</v>
      </c>
      <c r="H265" s="46">
        <v>0</v>
      </c>
      <c r="I265" s="46">
        <v>350000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/>
      <c r="R265" s="28">
        <f t="shared" si="6"/>
        <v>1350000</v>
      </c>
      <c r="S265" s="150"/>
      <c r="T265" s="200"/>
      <c r="V265" s="27"/>
      <c r="Y265" s="204"/>
      <c r="Z265" s="205"/>
      <c r="AA265" s="205"/>
    </row>
    <row r="266" spans="1:22" s="26" customFormat="1" ht="21.75" customHeight="1">
      <c r="A266" s="184">
        <v>122</v>
      </c>
      <c r="B266" s="168">
        <v>1177349</v>
      </c>
      <c r="C266" s="171" t="s">
        <v>30</v>
      </c>
      <c r="D266" s="37">
        <v>232</v>
      </c>
      <c r="E266" s="96" t="s">
        <v>25</v>
      </c>
      <c r="F266" s="46">
        <v>3645515</v>
      </c>
      <c r="G266" s="46">
        <v>3645515</v>
      </c>
      <c r="H266" s="46">
        <v>3645515</v>
      </c>
      <c r="I266" s="46">
        <v>3645515</v>
      </c>
      <c r="J266" s="46">
        <v>3645515</v>
      </c>
      <c r="K266" s="46">
        <v>3645515</v>
      </c>
      <c r="L266" s="46">
        <v>3645515</v>
      </c>
      <c r="M266" s="46">
        <v>3645515</v>
      </c>
      <c r="N266" s="46">
        <v>3645515</v>
      </c>
      <c r="O266" s="46">
        <v>3645515</v>
      </c>
      <c r="P266" s="46">
        <v>3645515</v>
      </c>
      <c r="Q266" s="46"/>
      <c r="R266" s="28">
        <f t="shared" si="6"/>
        <v>40100665</v>
      </c>
      <c r="S266" s="139">
        <v>4166666</v>
      </c>
      <c r="T266" s="196">
        <f>R266+R267+S266</f>
        <v>59166666</v>
      </c>
      <c r="U266" s="30"/>
      <c r="V266" s="27"/>
    </row>
    <row r="267" spans="1:22" s="26" customFormat="1" ht="21.75" customHeight="1">
      <c r="A267" s="184"/>
      <c r="B267" s="169"/>
      <c r="C267" s="172"/>
      <c r="D267" s="37">
        <v>112</v>
      </c>
      <c r="E267" s="96" t="s">
        <v>26</v>
      </c>
      <c r="F267" s="46">
        <v>1354485</v>
      </c>
      <c r="G267" s="46">
        <v>1354485</v>
      </c>
      <c r="H267" s="46">
        <v>1354485</v>
      </c>
      <c r="I267" s="46">
        <v>1354485</v>
      </c>
      <c r="J267" s="46">
        <v>1354485</v>
      </c>
      <c r="K267" s="46">
        <v>1354485</v>
      </c>
      <c r="L267" s="46">
        <v>1354485</v>
      </c>
      <c r="M267" s="46">
        <v>1354485</v>
      </c>
      <c r="N267" s="46">
        <v>1354485</v>
      </c>
      <c r="O267" s="46">
        <v>1354485</v>
      </c>
      <c r="P267" s="46">
        <v>1354485</v>
      </c>
      <c r="Q267" s="46"/>
      <c r="R267" s="28">
        <f t="shared" si="6"/>
        <v>14899335</v>
      </c>
      <c r="S267" s="140"/>
      <c r="T267" s="197"/>
      <c r="V267" s="27"/>
    </row>
    <row r="268" spans="1:44" s="5" customFormat="1" ht="21.75" customHeight="1">
      <c r="A268" s="184"/>
      <c r="B268" s="170"/>
      <c r="C268" s="173"/>
      <c r="D268" s="37">
        <v>113</v>
      </c>
      <c r="E268" s="96" t="s">
        <v>44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/>
      <c r="R268" s="28">
        <f t="shared" si="6"/>
        <v>0</v>
      </c>
      <c r="S268" s="141"/>
      <c r="T268" s="198"/>
      <c r="U268" s="26"/>
      <c r="V268" s="27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</row>
    <row r="269" spans="1:44" s="5" customFormat="1" ht="21.75" customHeight="1">
      <c r="A269" s="184">
        <v>123</v>
      </c>
      <c r="B269" s="168">
        <v>1547361</v>
      </c>
      <c r="C269" s="171" t="s">
        <v>31</v>
      </c>
      <c r="D269" s="37">
        <v>232</v>
      </c>
      <c r="E269" s="96" t="s">
        <v>25</v>
      </c>
      <c r="F269" s="46">
        <v>3645515</v>
      </c>
      <c r="G269" s="46">
        <v>3645515</v>
      </c>
      <c r="H269" s="46">
        <v>3645515</v>
      </c>
      <c r="I269" s="46">
        <v>3645515</v>
      </c>
      <c r="J269" s="46">
        <v>3645515</v>
      </c>
      <c r="K269" s="46">
        <v>3645515</v>
      </c>
      <c r="L269" s="46">
        <v>3645515</v>
      </c>
      <c r="M269" s="46">
        <v>3645515</v>
      </c>
      <c r="N269" s="46">
        <v>3645515</v>
      </c>
      <c r="O269" s="46">
        <v>3645515</v>
      </c>
      <c r="P269" s="46">
        <v>3645515</v>
      </c>
      <c r="Q269" s="46"/>
      <c r="R269" s="28">
        <f t="shared" si="6"/>
        <v>40100665</v>
      </c>
      <c r="S269" s="139">
        <v>4166666</v>
      </c>
      <c r="T269" s="196">
        <f>R269+R270+S269</f>
        <v>59166666</v>
      </c>
      <c r="U269" s="26"/>
      <c r="V269" s="27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</row>
    <row r="270" spans="1:44" s="5" customFormat="1" ht="21.75" customHeight="1">
      <c r="A270" s="184"/>
      <c r="B270" s="169"/>
      <c r="C270" s="172"/>
      <c r="D270" s="37">
        <v>112</v>
      </c>
      <c r="E270" s="96" t="s">
        <v>26</v>
      </c>
      <c r="F270" s="46">
        <v>1354485</v>
      </c>
      <c r="G270" s="46">
        <v>1354485</v>
      </c>
      <c r="H270" s="46">
        <v>1354485</v>
      </c>
      <c r="I270" s="46">
        <v>1354485</v>
      </c>
      <c r="J270" s="46">
        <v>1354485</v>
      </c>
      <c r="K270" s="46">
        <v>1354485</v>
      </c>
      <c r="L270" s="46">
        <v>1354485</v>
      </c>
      <c r="M270" s="46">
        <v>1354485</v>
      </c>
      <c r="N270" s="46">
        <v>1354485</v>
      </c>
      <c r="O270" s="46">
        <v>1354485</v>
      </c>
      <c r="P270" s="46">
        <v>1354485</v>
      </c>
      <c r="Q270" s="46"/>
      <c r="R270" s="28">
        <f t="shared" si="6"/>
        <v>14899335</v>
      </c>
      <c r="S270" s="140"/>
      <c r="T270" s="197"/>
      <c r="U270" s="26"/>
      <c r="V270" s="27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</row>
    <row r="271" spans="1:44" s="5" customFormat="1" ht="21.75" customHeight="1">
      <c r="A271" s="184"/>
      <c r="B271" s="170"/>
      <c r="C271" s="173"/>
      <c r="D271" s="37">
        <v>113</v>
      </c>
      <c r="E271" s="96" t="s">
        <v>44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/>
      <c r="R271" s="28">
        <f t="shared" si="6"/>
        <v>0</v>
      </c>
      <c r="S271" s="141"/>
      <c r="T271" s="198"/>
      <c r="U271" s="26"/>
      <c r="V271" s="27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</row>
    <row r="272" spans="1:44" s="5" customFormat="1" ht="21.75" customHeight="1">
      <c r="A272" s="184">
        <v>124</v>
      </c>
      <c r="B272" s="168">
        <v>1297343</v>
      </c>
      <c r="C272" s="171" t="s">
        <v>32</v>
      </c>
      <c r="D272" s="37">
        <v>232</v>
      </c>
      <c r="E272" s="96" t="s">
        <v>25</v>
      </c>
      <c r="F272" s="46">
        <v>3645515</v>
      </c>
      <c r="G272" s="46">
        <v>3645515</v>
      </c>
      <c r="H272" s="46">
        <v>3645515</v>
      </c>
      <c r="I272" s="46">
        <v>3645515</v>
      </c>
      <c r="J272" s="46">
        <v>3645515</v>
      </c>
      <c r="K272" s="46">
        <v>3645515</v>
      </c>
      <c r="L272" s="46">
        <v>3645515</v>
      </c>
      <c r="M272" s="46">
        <v>3645515</v>
      </c>
      <c r="N272" s="46">
        <v>3645515</v>
      </c>
      <c r="O272" s="46">
        <v>3645515</v>
      </c>
      <c r="P272" s="46">
        <v>3645515</v>
      </c>
      <c r="Q272" s="46"/>
      <c r="R272" s="28">
        <f t="shared" si="6"/>
        <v>40100665</v>
      </c>
      <c r="S272" s="139">
        <v>4166666</v>
      </c>
      <c r="T272" s="196">
        <f>R272+R273+S272</f>
        <v>59166666</v>
      </c>
      <c r="U272" s="26"/>
      <c r="V272" s="27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</row>
    <row r="273" spans="1:44" s="5" customFormat="1" ht="21.75" customHeight="1">
      <c r="A273" s="184"/>
      <c r="B273" s="169"/>
      <c r="C273" s="172"/>
      <c r="D273" s="37">
        <v>112</v>
      </c>
      <c r="E273" s="96" t="s">
        <v>26</v>
      </c>
      <c r="F273" s="46">
        <v>1354485</v>
      </c>
      <c r="G273" s="46">
        <v>1354485</v>
      </c>
      <c r="H273" s="46">
        <v>1354485</v>
      </c>
      <c r="I273" s="46">
        <v>1354485</v>
      </c>
      <c r="J273" s="46">
        <v>1354485</v>
      </c>
      <c r="K273" s="46">
        <v>1354485</v>
      </c>
      <c r="L273" s="46">
        <v>1354485</v>
      </c>
      <c r="M273" s="46">
        <v>1354485</v>
      </c>
      <c r="N273" s="46">
        <v>1354485</v>
      </c>
      <c r="O273" s="46">
        <v>1354485</v>
      </c>
      <c r="P273" s="46">
        <v>1354485</v>
      </c>
      <c r="Q273" s="46"/>
      <c r="R273" s="28">
        <f t="shared" si="6"/>
        <v>14899335</v>
      </c>
      <c r="S273" s="140"/>
      <c r="T273" s="197"/>
      <c r="U273" s="26"/>
      <c r="V273" s="27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</row>
    <row r="274" spans="1:44" s="5" customFormat="1" ht="21.75" customHeight="1">
      <c r="A274" s="184"/>
      <c r="B274" s="170"/>
      <c r="C274" s="173"/>
      <c r="D274" s="37">
        <v>113</v>
      </c>
      <c r="E274" s="96" t="s">
        <v>44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/>
      <c r="R274" s="28">
        <f aca="true" t="shared" si="8" ref="R274:R325">F274+G274+H274+I274+J274+K274+L274+M274+N274+O274+P274+Q274</f>
        <v>0</v>
      </c>
      <c r="S274" s="141"/>
      <c r="T274" s="198"/>
      <c r="U274" s="26"/>
      <c r="V274" s="27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</row>
    <row r="275" spans="1:44" s="5" customFormat="1" ht="21.75" customHeight="1">
      <c r="A275" s="184">
        <v>125</v>
      </c>
      <c r="B275" s="168">
        <v>581780</v>
      </c>
      <c r="C275" s="171" t="s">
        <v>33</v>
      </c>
      <c r="D275" s="37">
        <v>232</v>
      </c>
      <c r="E275" s="96" t="s">
        <v>25</v>
      </c>
      <c r="F275" s="46">
        <v>3645515</v>
      </c>
      <c r="G275" s="46">
        <v>3645515</v>
      </c>
      <c r="H275" s="46">
        <v>3645515</v>
      </c>
      <c r="I275" s="46">
        <v>3645515</v>
      </c>
      <c r="J275" s="46">
        <v>3645515</v>
      </c>
      <c r="K275" s="46">
        <v>3645515</v>
      </c>
      <c r="L275" s="46">
        <v>3645515</v>
      </c>
      <c r="M275" s="46">
        <v>3645515</v>
      </c>
      <c r="N275" s="46">
        <v>3645515</v>
      </c>
      <c r="O275" s="46">
        <v>3645515</v>
      </c>
      <c r="P275" s="46">
        <v>3645515</v>
      </c>
      <c r="Q275" s="46"/>
      <c r="R275" s="28">
        <f t="shared" si="8"/>
        <v>40100665</v>
      </c>
      <c r="S275" s="139">
        <v>5000000</v>
      </c>
      <c r="T275" s="196">
        <f>R275+R276+R277+S275</f>
        <v>62700000</v>
      </c>
      <c r="U275" s="26"/>
      <c r="V275" s="27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</row>
    <row r="276" spans="1:44" s="5" customFormat="1" ht="21.75" customHeight="1">
      <c r="A276" s="184"/>
      <c r="B276" s="169"/>
      <c r="C276" s="172"/>
      <c r="D276" s="37">
        <v>112</v>
      </c>
      <c r="E276" s="96" t="s">
        <v>26</v>
      </c>
      <c r="F276" s="46">
        <v>1354485</v>
      </c>
      <c r="G276" s="46">
        <v>1354485</v>
      </c>
      <c r="H276" s="46">
        <v>1354485</v>
      </c>
      <c r="I276" s="46">
        <v>1354485</v>
      </c>
      <c r="J276" s="46">
        <v>1354485</v>
      </c>
      <c r="K276" s="46">
        <v>1354485</v>
      </c>
      <c r="L276" s="46">
        <v>1354485</v>
      </c>
      <c r="M276" s="46">
        <v>1354485</v>
      </c>
      <c r="N276" s="46">
        <v>1354485</v>
      </c>
      <c r="O276" s="46">
        <v>1354485</v>
      </c>
      <c r="P276" s="46">
        <v>1354485</v>
      </c>
      <c r="Q276" s="46"/>
      <c r="R276" s="28">
        <f t="shared" si="8"/>
        <v>14899335</v>
      </c>
      <c r="S276" s="140"/>
      <c r="T276" s="197"/>
      <c r="U276" s="26"/>
      <c r="V276" s="27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</row>
    <row r="277" spans="1:44" s="5" customFormat="1" ht="21.75" customHeight="1">
      <c r="A277" s="184"/>
      <c r="B277" s="170"/>
      <c r="C277" s="173"/>
      <c r="D277" s="37">
        <v>113</v>
      </c>
      <c r="E277" s="96" t="s">
        <v>44</v>
      </c>
      <c r="F277" s="46">
        <v>500000</v>
      </c>
      <c r="G277" s="46">
        <v>500000</v>
      </c>
      <c r="H277" s="46">
        <v>0</v>
      </c>
      <c r="I277" s="46">
        <v>700000</v>
      </c>
      <c r="J277" s="46">
        <v>500000</v>
      </c>
      <c r="K277" s="46">
        <v>0</v>
      </c>
      <c r="L277" s="46">
        <v>500000</v>
      </c>
      <c r="M277" s="46">
        <v>0</v>
      </c>
      <c r="N277" s="46">
        <v>0</v>
      </c>
      <c r="O277" s="46">
        <v>0</v>
      </c>
      <c r="P277" s="46">
        <v>0</v>
      </c>
      <c r="Q277" s="46"/>
      <c r="R277" s="28">
        <f t="shared" si="8"/>
        <v>2700000</v>
      </c>
      <c r="S277" s="141"/>
      <c r="T277" s="198"/>
      <c r="U277" s="26"/>
      <c r="V277" s="27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</row>
    <row r="278" spans="1:44" s="5" customFormat="1" ht="21.75" customHeight="1">
      <c r="A278" s="184">
        <v>126</v>
      </c>
      <c r="B278" s="168">
        <v>3306877</v>
      </c>
      <c r="C278" s="171" t="s">
        <v>34</v>
      </c>
      <c r="D278" s="37">
        <v>232</v>
      </c>
      <c r="E278" s="96" t="s">
        <v>25</v>
      </c>
      <c r="F278" s="46">
        <v>3645515</v>
      </c>
      <c r="G278" s="46">
        <v>3645515</v>
      </c>
      <c r="H278" s="46">
        <v>3645515</v>
      </c>
      <c r="I278" s="46">
        <v>3645515</v>
      </c>
      <c r="J278" s="46">
        <v>3645515</v>
      </c>
      <c r="K278" s="46">
        <v>3645515</v>
      </c>
      <c r="L278" s="46">
        <v>3645515</v>
      </c>
      <c r="M278" s="46">
        <v>3645515</v>
      </c>
      <c r="N278" s="46">
        <v>3645515</v>
      </c>
      <c r="O278" s="46">
        <v>3645515</v>
      </c>
      <c r="P278" s="46">
        <v>3645515</v>
      </c>
      <c r="Q278" s="46"/>
      <c r="R278" s="28">
        <f t="shared" si="8"/>
        <v>40100665</v>
      </c>
      <c r="S278" s="139">
        <v>5000000</v>
      </c>
      <c r="T278" s="196">
        <f>R278+R279+R280+S278</f>
        <v>66500000</v>
      </c>
      <c r="U278" s="26"/>
      <c r="V278" s="27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</row>
    <row r="279" spans="1:44" s="5" customFormat="1" ht="21.75" customHeight="1">
      <c r="A279" s="184"/>
      <c r="B279" s="169"/>
      <c r="C279" s="172"/>
      <c r="D279" s="37">
        <v>112</v>
      </c>
      <c r="E279" s="96" t="s">
        <v>26</v>
      </c>
      <c r="F279" s="46">
        <v>1854485</v>
      </c>
      <c r="G279" s="46">
        <v>1854485</v>
      </c>
      <c r="H279" s="46">
        <v>1854485</v>
      </c>
      <c r="I279" s="46">
        <v>1854485</v>
      </c>
      <c r="J279" s="46">
        <v>1854485</v>
      </c>
      <c r="K279" s="46">
        <v>1854485</v>
      </c>
      <c r="L279" s="46">
        <v>1854485</v>
      </c>
      <c r="M279" s="46">
        <v>1854485</v>
      </c>
      <c r="N279" s="46">
        <v>1854485</v>
      </c>
      <c r="O279" s="46">
        <v>1854485</v>
      </c>
      <c r="P279" s="46">
        <v>1854485</v>
      </c>
      <c r="Q279" s="46"/>
      <c r="R279" s="28">
        <f t="shared" si="8"/>
        <v>20399335</v>
      </c>
      <c r="S279" s="140"/>
      <c r="T279" s="197"/>
      <c r="U279" s="26"/>
      <c r="V279" s="27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</row>
    <row r="280" spans="1:22" s="5" customFormat="1" ht="21.75" customHeight="1">
      <c r="A280" s="184"/>
      <c r="B280" s="170"/>
      <c r="C280" s="173"/>
      <c r="D280" s="37">
        <v>113</v>
      </c>
      <c r="E280" s="96" t="s">
        <v>44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500000</v>
      </c>
      <c r="M280" s="46">
        <v>500000</v>
      </c>
      <c r="N280" s="46">
        <v>0</v>
      </c>
      <c r="O280" s="46">
        <v>0</v>
      </c>
      <c r="P280" s="46">
        <v>0</v>
      </c>
      <c r="Q280" s="46"/>
      <c r="R280" s="28">
        <f t="shared" si="8"/>
        <v>1000000</v>
      </c>
      <c r="S280" s="141"/>
      <c r="T280" s="267"/>
      <c r="V280" s="10"/>
    </row>
    <row r="281" spans="1:22" s="5" customFormat="1" ht="21.75" customHeight="1">
      <c r="A281" s="184">
        <v>127</v>
      </c>
      <c r="B281" s="168">
        <v>1182618</v>
      </c>
      <c r="C281" s="171" t="s">
        <v>35</v>
      </c>
      <c r="D281" s="37">
        <v>232</v>
      </c>
      <c r="E281" s="96" t="s">
        <v>25</v>
      </c>
      <c r="F281" s="46">
        <v>3645515</v>
      </c>
      <c r="G281" s="46">
        <v>3645515</v>
      </c>
      <c r="H281" s="46">
        <v>3645515</v>
      </c>
      <c r="I281" s="46">
        <v>3645515</v>
      </c>
      <c r="J281" s="46">
        <v>3645515</v>
      </c>
      <c r="K281" s="46">
        <v>3645515</v>
      </c>
      <c r="L281" s="46">
        <v>3645515</v>
      </c>
      <c r="M281" s="46">
        <v>3645515</v>
      </c>
      <c r="N281" s="46">
        <v>3645515</v>
      </c>
      <c r="O281" s="46">
        <v>3645515</v>
      </c>
      <c r="P281" s="46">
        <v>3645515</v>
      </c>
      <c r="Q281" s="46"/>
      <c r="R281" s="28">
        <f t="shared" si="8"/>
        <v>40100665</v>
      </c>
      <c r="S281" s="139">
        <v>4166666</v>
      </c>
      <c r="T281" s="265">
        <f>R281+R282+S281</f>
        <v>59166666</v>
      </c>
      <c r="V281" s="10"/>
    </row>
    <row r="282" spans="1:22" s="5" customFormat="1" ht="21.75" customHeight="1">
      <c r="A282" s="184"/>
      <c r="B282" s="169"/>
      <c r="C282" s="172"/>
      <c r="D282" s="37">
        <v>112</v>
      </c>
      <c r="E282" s="96" t="s">
        <v>26</v>
      </c>
      <c r="F282" s="46">
        <v>1354485</v>
      </c>
      <c r="G282" s="46">
        <v>1354485</v>
      </c>
      <c r="H282" s="46">
        <v>1354485</v>
      </c>
      <c r="I282" s="46">
        <v>1354485</v>
      </c>
      <c r="J282" s="46">
        <v>1354485</v>
      </c>
      <c r="K282" s="46">
        <v>1354485</v>
      </c>
      <c r="L282" s="46">
        <v>1354485</v>
      </c>
      <c r="M282" s="46">
        <v>1354485</v>
      </c>
      <c r="N282" s="46">
        <v>1354485</v>
      </c>
      <c r="O282" s="46">
        <v>1354485</v>
      </c>
      <c r="P282" s="46">
        <v>1354485</v>
      </c>
      <c r="Q282" s="46"/>
      <c r="R282" s="28">
        <f t="shared" si="8"/>
        <v>14899335</v>
      </c>
      <c r="S282" s="140"/>
      <c r="T282" s="266"/>
      <c r="V282" s="10"/>
    </row>
    <row r="283" spans="1:22" s="5" customFormat="1" ht="21.75" customHeight="1">
      <c r="A283" s="184"/>
      <c r="B283" s="170"/>
      <c r="C283" s="173"/>
      <c r="D283" s="37">
        <v>113</v>
      </c>
      <c r="E283" s="96" t="s">
        <v>44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/>
      <c r="R283" s="28">
        <f t="shared" si="8"/>
        <v>0</v>
      </c>
      <c r="S283" s="141"/>
      <c r="T283" s="267"/>
      <c r="V283" s="10"/>
    </row>
    <row r="284" spans="1:22" s="5" customFormat="1" ht="21.75" customHeight="1">
      <c r="A284" s="184">
        <v>128</v>
      </c>
      <c r="B284" s="168">
        <v>2681492</v>
      </c>
      <c r="C284" s="171" t="s">
        <v>36</v>
      </c>
      <c r="D284" s="37">
        <v>232</v>
      </c>
      <c r="E284" s="96" t="s">
        <v>25</v>
      </c>
      <c r="F284" s="46">
        <v>3645515</v>
      </c>
      <c r="G284" s="46">
        <v>3645515</v>
      </c>
      <c r="H284" s="46">
        <v>3645515</v>
      </c>
      <c r="I284" s="46">
        <v>3645515</v>
      </c>
      <c r="J284" s="46">
        <v>3645515</v>
      </c>
      <c r="K284" s="46">
        <v>3645515</v>
      </c>
      <c r="L284" s="46">
        <v>3645515</v>
      </c>
      <c r="M284" s="46">
        <v>3645515</v>
      </c>
      <c r="N284" s="46">
        <v>3645515</v>
      </c>
      <c r="O284" s="46">
        <v>3645515</v>
      </c>
      <c r="P284" s="46">
        <v>3645515</v>
      </c>
      <c r="Q284" s="46"/>
      <c r="R284" s="28">
        <f t="shared" si="8"/>
        <v>40100665</v>
      </c>
      <c r="S284" s="139">
        <v>5000000</v>
      </c>
      <c r="T284" s="265">
        <f>R284+R285+R286+S284</f>
        <v>61850000</v>
      </c>
      <c r="V284" s="10"/>
    </row>
    <row r="285" spans="1:22" s="5" customFormat="1" ht="21.75" customHeight="1">
      <c r="A285" s="184"/>
      <c r="B285" s="169"/>
      <c r="C285" s="172"/>
      <c r="D285" s="37">
        <v>112</v>
      </c>
      <c r="E285" s="96" t="s">
        <v>26</v>
      </c>
      <c r="F285" s="46">
        <v>1354485</v>
      </c>
      <c r="G285" s="46">
        <v>1354485</v>
      </c>
      <c r="H285" s="46">
        <v>1354485</v>
      </c>
      <c r="I285" s="46">
        <v>1354485</v>
      </c>
      <c r="J285" s="46">
        <v>1354485</v>
      </c>
      <c r="K285" s="46">
        <v>1354485</v>
      </c>
      <c r="L285" s="46">
        <v>1354485</v>
      </c>
      <c r="M285" s="46">
        <v>1354485</v>
      </c>
      <c r="N285" s="46">
        <v>1354485</v>
      </c>
      <c r="O285" s="46">
        <v>1354485</v>
      </c>
      <c r="P285" s="46">
        <v>1354485</v>
      </c>
      <c r="Q285" s="46"/>
      <c r="R285" s="28">
        <f t="shared" si="8"/>
        <v>14899335</v>
      </c>
      <c r="S285" s="140"/>
      <c r="T285" s="266"/>
      <c r="V285" s="10"/>
    </row>
    <row r="286" spans="1:22" s="5" customFormat="1" ht="21.75" customHeight="1">
      <c r="A286" s="184"/>
      <c r="B286" s="170"/>
      <c r="C286" s="173"/>
      <c r="D286" s="37">
        <v>113</v>
      </c>
      <c r="E286" s="96" t="s">
        <v>44</v>
      </c>
      <c r="F286" s="46">
        <v>850000</v>
      </c>
      <c r="G286" s="46">
        <v>0</v>
      </c>
      <c r="H286" s="46">
        <v>0</v>
      </c>
      <c r="I286" s="46">
        <v>500000</v>
      </c>
      <c r="J286" s="46">
        <v>500000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/>
      <c r="R286" s="28">
        <f t="shared" si="8"/>
        <v>1850000</v>
      </c>
      <c r="S286" s="141"/>
      <c r="T286" s="267"/>
      <c r="V286" s="10"/>
    </row>
    <row r="287" spans="1:22" s="5" customFormat="1" ht="21.75" customHeight="1">
      <c r="A287" s="184">
        <v>129</v>
      </c>
      <c r="B287" s="168">
        <v>4367502</v>
      </c>
      <c r="C287" s="171" t="s">
        <v>37</v>
      </c>
      <c r="D287" s="37">
        <v>232</v>
      </c>
      <c r="E287" s="96" t="s">
        <v>25</v>
      </c>
      <c r="F287" s="46">
        <v>3645515</v>
      </c>
      <c r="G287" s="46">
        <v>3645515</v>
      </c>
      <c r="H287" s="46">
        <v>3645515</v>
      </c>
      <c r="I287" s="46">
        <v>3645515</v>
      </c>
      <c r="J287" s="46">
        <v>3645515</v>
      </c>
      <c r="K287" s="46">
        <v>3645515</v>
      </c>
      <c r="L287" s="46">
        <v>3645515</v>
      </c>
      <c r="M287" s="46">
        <v>3645515</v>
      </c>
      <c r="N287" s="46">
        <v>3645515</v>
      </c>
      <c r="O287" s="46">
        <v>3645515</v>
      </c>
      <c r="P287" s="46">
        <v>3645515</v>
      </c>
      <c r="Q287" s="46"/>
      <c r="R287" s="28">
        <f t="shared" si="8"/>
        <v>40100665</v>
      </c>
      <c r="S287" s="139">
        <v>4166666</v>
      </c>
      <c r="T287" s="265">
        <f>R287+R288+R289+S287</f>
        <v>63812181</v>
      </c>
      <c r="V287" s="10"/>
    </row>
    <row r="288" spans="1:22" s="5" customFormat="1" ht="21.75" customHeight="1">
      <c r="A288" s="184"/>
      <c r="B288" s="169"/>
      <c r="C288" s="172"/>
      <c r="D288" s="37">
        <v>112</v>
      </c>
      <c r="E288" s="96" t="s">
        <v>26</v>
      </c>
      <c r="F288" s="46">
        <v>1354485</v>
      </c>
      <c r="G288" s="46">
        <v>1354485</v>
      </c>
      <c r="H288" s="46">
        <v>3645515</v>
      </c>
      <c r="I288" s="46">
        <v>1354485</v>
      </c>
      <c r="J288" s="46">
        <v>1354485</v>
      </c>
      <c r="K288" s="46">
        <v>1354485</v>
      </c>
      <c r="L288" s="46">
        <v>1354485</v>
      </c>
      <c r="M288" s="46">
        <v>1354485</v>
      </c>
      <c r="N288" s="46">
        <v>1354485</v>
      </c>
      <c r="O288" s="46">
        <v>1354485</v>
      </c>
      <c r="P288" s="46">
        <v>1354485</v>
      </c>
      <c r="Q288" s="46"/>
      <c r="R288" s="28">
        <f t="shared" si="8"/>
        <v>17190365</v>
      </c>
      <c r="S288" s="140"/>
      <c r="T288" s="266"/>
      <c r="V288" s="10"/>
    </row>
    <row r="289" spans="1:22" s="5" customFormat="1" ht="21.75" customHeight="1">
      <c r="A289" s="184"/>
      <c r="B289" s="170"/>
      <c r="C289" s="173"/>
      <c r="D289" s="37">
        <v>113</v>
      </c>
      <c r="E289" s="96" t="s">
        <v>44</v>
      </c>
      <c r="F289" s="46">
        <v>500000</v>
      </c>
      <c r="G289" s="46">
        <v>0</v>
      </c>
      <c r="H289" s="46">
        <v>1854485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/>
      <c r="R289" s="28">
        <f t="shared" si="8"/>
        <v>2354485</v>
      </c>
      <c r="S289" s="141"/>
      <c r="T289" s="267"/>
      <c r="V289" s="10"/>
    </row>
    <row r="290" spans="1:20" s="5" customFormat="1" ht="21.75" customHeight="1">
      <c r="A290" s="184">
        <v>130</v>
      </c>
      <c r="B290" s="168">
        <v>1498113</v>
      </c>
      <c r="C290" s="171" t="s">
        <v>38</v>
      </c>
      <c r="D290" s="37">
        <v>232</v>
      </c>
      <c r="E290" s="96" t="s">
        <v>25</v>
      </c>
      <c r="F290" s="46">
        <v>3645515</v>
      </c>
      <c r="G290" s="46">
        <v>3645515</v>
      </c>
      <c r="H290" s="46">
        <v>500000</v>
      </c>
      <c r="I290" s="46">
        <v>3645515</v>
      </c>
      <c r="J290" s="46">
        <v>3645515</v>
      </c>
      <c r="K290" s="46">
        <v>3645515</v>
      </c>
      <c r="L290" s="46">
        <v>3645515</v>
      </c>
      <c r="M290" s="46">
        <v>3645515</v>
      </c>
      <c r="N290" s="46">
        <v>3645515</v>
      </c>
      <c r="O290" s="46">
        <v>3645515</v>
      </c>
      <c r="P290" s="46">
        <v>3645515</v>
      </c>
      <c r="Q290" s="46"/>
      <c r="R290" s="28">
        <f t="shared" si="8"/>
        <v>36955150</v>
      </c>
      <c r="S290" s="139">
        <v>4166666</v>
      </c>
      <c r="T290" s="265">
        <f>R290+R291+R292+S290</f>
        <v>56371151</v>
      </c>
    </row>
    <row r="291" spans="1:20" s="5" customFormat="1" ht="21.75" customHeight="1">
      <c r="A291" s="184"/>
      <c r="B291" s="169"/>
      <c r="C291" s="172"/>
      <c r="D291" s="37">
        <v>112</v>
      </c>
      <c r="E291" s="96" t="s">
        <v>26</v>
      </c>
      <c r="F291" s="46">
        <v>1354485</v>
      </c>
      <c r="G291" s="46">
        <v>1354485</v>
      </c>
      <c r="H291" s="46">
        <v>1354485</v>
      </c>
      <c r="I291" s="46">
        <v>1354485</v>
      </c>
      <c r="J291" s="46">
        <v>1354485</v>
      </c>
      <c r="K291" s="46">
        <v>1354485</v>
      </c>
      <c r="L291" s="46">
        <v>1354485</v>
      </c>
      <c r="M291" s="46">
        <v>1354485</v>
      </c>
      <c r="N291" s="46">
        <v>1354485</v>
      </c>
      <c r="O291" s="46">
        <v>1354485</v>
      </c>
      <c r="P291" s="46">
        <v>1354485</v>
      </c>
      <c r="Q291" s="46"/>
      <c r="R291" s="28">
        <f t="shared" si="8"/>
        <v>14899335</v>
      </c>
      <c r="S291" s="140"/>
      <c r="T291" s="266"/>
    </row>
    <row r="292" spans="1:20" s="5" customFormat="1" ht="21.75" customHeight="1">
      <c r="A292" s="184"/>
      <c r="B292" s="170"/>
      <c r="C292" s="173"/>
      <c r="D292" s="37">
        <v>113</v>
      </c>
      <c r="E292" s="96" t="s">
        <v>44</v>
      </c>
      <c r="F292" s="46">
        <v>0</v>
      </c>
      <c r="G292" s="46">
        <v>0</v>
      </c>
      <c r="H292" s="46">
        <v>0</v>
      </c>
      <c r="I292" s="46">
        <v>350000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/>
      <c r="R292" s="28">
        <f t="shared" si="8"/>
        <v>350000</v>
      </c>
      <c r="S292" s="141"/>
      <c r="T292" s="267"/>
    </row>
    <row r="293" spans="1:20" s="5" customFormat="1" ht="21.75" customHeight="1">
      <c r="A293" s="184">
        <v>131</v>
      </c>
      <c r="B293" s="168">
        <v>1069385</v>
      </c>
      <c r="C293" s="171" t="s">
        <v>45</v>
      </c>
      <c r="D293" s="37">
        <v>232</v>
      </c>
      <c r="E293" s="98" t="s">
        <v>25</v>
      </c>
      <c r="F293" s="46">
        <v>3645515</v>
      </c>
      <c r="G293" s="46">
        <v>3645515</v>
      </c>
      <c r="H293" s="46">
        <v>3645515</v>
      </c>
      <c r="I293" s="46">
        <v>3645515</v>
      </c>
      <c r="J293" s="46">
        <v>3645515</v>
      </c>
      <c r="K293" s="46">
        <v>3645515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/>
      <c r="R293" s="28">
        <f t="shared" si="8"/>
        <v>21873090</v>
      </c>
      <c r="S293" s="139">
        <v>2500000</v>
      </c>
      <c r="T293" s="265">
        <f>R293+R294+R295+S293</f>
        <v>34500000</v>
      </c>
    </row>
    <row r="294" spans="1:20" s="5" customFormat="1" ht="21.75" customHeight="1">
      <c r="A294" s="184"/>
      <c r="B294" s="169"/>
      <c r="C294" s="172"/>
      <c r="D294" s="40">
        <v>112</v>
      </c>
      <c r="E294" s="96" t="s">
        <v>26</v>
      </c>
      <c r="F294" s="46">
        <v>1354485</v>
      </c>
      <c r="G294" s="46">
        <v>1354485</v>
      </c>
      <c r="H294" s="46">
        <v>1354485</v>
      </c>
      <c r="I294" s="46">
        <v>1354485</v>
      </c>
      <c r="J294" s="46">
        <v>1354485</v>
      </c>
      <c r="K294" s="46">
        <v>1354485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/>
      <c r="R294" s="28">
        <f t="shared" si="8"/>
        <v>8126910</v>
      </c>
      <c r="S294" s="140"/>
      <c r="T294" s="266"/>
    </row>
    <row r="295" spans="1:20" s="5" customFormat="1" ht="21.75" customHeight="1">
      <c r="A295" s="184"/>
      <c r="B295" s="170"/>
      <c r="C295" s="173"/>
      <c r="D295" s="37">
        <v>113</v>
      </c>
      <c r="E295" s="96" t="s">
        <v>44</v>
      </c>
      <c r="F295" s="46">
        <v>0</v>
      </c>
      <c r="G295" s="46">
        <v>0</v>
      </c>
      <c r="H295" s="46">
        <v>500000</v>
      </c>
      <c r="I295" s="46">
        <v>500000</v>
      </c>
      <c r="J295" s="46">
        <v>0</v>
      </c>
      <c r="K295" s="46">
        <v>1000000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/>
      <c r="R295" s="28">
        <f t="shared" si="8"/>
        <v>2000000</v>
      </c>
      <c r="S295" s="141"/>
      <c r="T295" s="267"/>
    </row>
    <row r="296" spans="1:20" s="5" customFormat="1" ht="21.75" customHeight="1">
      <c r="A296" s="184">
        <v>132</v>
      </c>
      <c r="B296" s="165">
        <v>1970127</v>
      </c>
      <c r="C296" s="160" t="s">
        <v>159</v>
      </c>
      <c r="D296" s="37">
        <v>232</v>
      </c>
      <c r="E296" s="98" t="s">
        <v>25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3645515</v>
      </c>
      <c r="M296" s="46">
        <v>3645515</v>
      </c>
      <c r="N296" s="46">
        <v>3645515</v>
      </c>
      <c r="O296" s="46">
        <v>3645515</v>
      </c>
      <c r="P296" s="46"/>
      <c r="Q296" s="46"/>
      <c r="R296" s="28">
        <f t="shared" si="8"/>
        <v>14582060</v>
      </c>
      <c r="S296" s="139">
        <v>1666666</v>
      </c>
      <c r="T296" s="136">
        <f>R296+R297+S296</f>
        <v>21666666</v>
      </c>
    </row>
    <row r="297" spans="1:20" s="5" customFormat="1" ht="21.75" customHeight="1">
      <c r="A297" s="184"/>
      <c r="B297" s="166"/>
      <c r="C297" s="161"/>
      <c r="D297" s="40">
        <v>112</v>
      </c>
      <c r="E297" s="96" t="s">
        <v>26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1354485</v>
      </c>
      <c r="M297" s="46">
        <v>1354485</v>
      </c>
      <c r="N297" s="46">
        <v>1354485</v>
      </c>
      <c r="O297" s="46">
        <v>1354485</v>
      </c>
      <c r="P297" s="46"/>
      <c r="Q297" s="46"/>
      <c r="R297" s="28">
        <f t="shared" si="8"/>
        <v>5417940</v>
      </c>
      <c r="S297" s="140"/>
      <c r="T297" s="137"/>
    </row>
    <row r="298" spans="1:20" s="5" customFormat="1" ht="21.75" customHeight="1">
      <c r="A298" s="184"/>
      <c r="B298" s="167"/>
      <c r="C298" s="162"/>
      <c r="D298" s="37">
        <v>113</v>
      </c>
      <c r="E298" s="96" t="s">
        <v>44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/>
      <c r="R298" s="28">
        <f t="shared" si="8"/>
        <v>0</v>
      </c>
      <c r="S298" s="141"/>
      <c r="T298" s="138"/>
    </row>
    <row r="299" spans="1:20" s="5" customFormat="1" ht="21.75" customHeight="1">
      <c r="A299" s="184">
        <v>133</v>
      </c>
      <c r="B299" s="168">
        <v>764497</v>
      </c>
      <c r="C299" s="171" t="s">
        <v>60</v>
      </c>
      <c r="D299" s="37">
        <v>232</v>
      </c>
      <c r="E299" s="98" t="s">
        <v>25</v>
      </c>
      <c r="F299" s="46">
        <v>3645515</v>
      </c>
      <c r="G299" s="46">
        <v>3645515</v>
      </c>
      <c r="H299" s="46">
        <v>3645515</v>
      </c>
      <c r="I299" s="46">
        <v>3645515</v>
      </c>
      <c r="J299" s="46">
        <v>3645515</v>
      </c>
      <c r="K299" s="46">
        <v>3645515</v>
      </c>
      <c r="L299" s="46">
        <v>3645515</v>
      </c>
      <c r="M299" s="46">
        <v>3645515</v>
      </c>
      <c r="N299" s="46">
        <v>3645515</v>
      </c>
      <c r="O299" s="46">
        <v>3645515</v>
      </c>
      <c r="P299" s="46">
        <v>3645515</v>
      </c>
      <c r="Q299" s="46"/>
      <c r="R299" s="28">
        <f t="shared" si="8"/>
        <v>40100665</v>
      </c>
      <c r="S299" s="139">
        <v>5000000</v>
      </c>
      <c r="T299" s="136">
        <f>R299+R300+S299</f>
        <v>60000000</v>
      </c>
    </row>
    <row r="300" spans="1:20" s="5" customFormat="1" ht="21.75" customHeight="1">
      <c r="A300" s="184"/>
      <c r="B300" s="169"/>
      <c r="C300" s="172"/>
      <c r="D300" s="40">
        <v>112</v>
      </c>
      <c r="E300" s="96" t="s">
        <v>26</v>
      </c>
      <c r="F300" s="46">
        <v>1354485</v>
      </c>
      <c r="G300" s="46">
        <v>1354485</v>
      </c>
      <c r="H300" s="46">
        <v>1354485</v>
      </c>
      <c r="I300" s="46">
        <v>1354485</v>
      </c>
      <c r="J300" s="46">
        <v>1354485</v>
      </c>
      <c r="K300" s="46">
        <v>1354485</v>
      </c>
      <c r="L300" s="46">
        <v>1354485</v>
      </c>
      <c r="M300" s="46">
        <v>1354485</v>
      </c>
      <c r="N300" s="46">
        <v>1354485</v>
      </c>
      <c r="O300" s="46">
        <v>1354485</v>
      </c>
      <c r="P300" s="46">
        <v>1354485</v>
      </c>
      <c r="Q300" s="46"/>
      <c r="R300" s="28">
        <f t="shared" si="8"/>
        <v>14899335</v>
      </c>
      <c r="S300" s="140"/>
      <c r="T300" s="137"/>
    </row>
    <row r="301" spans="1:20" s="5" customFormat="1" ht="21.75" customHeight="1">
      <c r="A301" s="184"/>
      <c r="B301" s="170"/>
      <c r="C301" s="173"/>
      <c r="D301" s="37">
        <v>113</v>
      </c>
      <c r="E301" s="96" t="s">
        <v>44</v>
      </c>
      <c r="F301" s="97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7">
        <v>0</v>
      </c>
      <c r="O301" s="37">
        <v>0</v>
      </c>
      <c r="P301" s="46">
        <v>0</v>
      </c>
      <c r="Q301" s="46"/>
      <c r="R301" s="28">
        <f t="shared" si="8"/>
        <v>0</v>
      </c>
      <c r="S301" s="141"/>
      <c r="T301" s="138"/>
    </row>
    <row r="302" spans="1:20" s="5" customFormat="1" ht="21.75" customHeight="1">
      <c r="A302" s="184">
        <v>134</v>
      </c>
      <c r="B302" s="165">
        <v>4693769</v>
      </c>
      <c r="C302" s="160" t="s">
        <v>164</v>
      </c>
      <c r="D302" s="37">
        <v>232</v>
      </c>
      <c r="E302" s="98" t="s">
        <v>25</v>
      </c>
      <c r="F302" s="97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7">
        <v>0</v>
      </c>
      <c r="O302" s="46">
        <v>3645515</v>
      </c>
      <c r="P302" s="46">
        <v>3645515</v>
      </c>
      <c r="Q302" s="46"/>
      <c r="R302" s="28">
        <f t="shared" si="8"/>
        <v>7291030</v>
      </c>
      <c r="S302" s="139">
        <v>833333</v>
      </c>
      <c r="T302" s="136">
        <f>R302+R303+S302</f>
        <v>10833333</v>
      </c>
    </row>
    <row r="303" spans="1:20" s="5" customFormat="1" ht="21.75" customHeight="1">
      <c r="A303" s="184"/>
      <c r="B303" s="166"/>
      <c r="C303" s="161"/>
      <c r="D303" s="40">
        <v>112</v>
      </c>
      <c r="E303" s="96" t="s">
        <v>26</v>
      </c>
      <c r="F303" s="97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7">
        <v>0</v>
      </c>
      <c r="O303" s="46">
        <v>1354485</v>
      </c>
      <c r="P303" s="46">
        <v>1354485</v>
      </c>
      <c r="Q303" s="46"/>
      <c r="R303" s="28">
        <f t="shared" si="8"/>
        <v>2708970</v>
      </c>
      <c r="S303" s="140"/>
      <c r="T303" s="137"/>
    </row>
    <row r="304" spans="1:20" s="5" customFormat="1" ht="21.75" customHeight="1">
      <c r="A304" s="184"/>
      <c r="B304" s="166"/>
      <c r="C304" s="161"/>
      <c r="D304" s="37">
        <v>113</v>
      </c>
      <c r="E304" s="96" t="s">
        <v>44</v>
      </c>
      <c r="F304" s="97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7">
        <v>0</v>
      </c>
      <c r="O304" s="46">
        <v>0</v>
      </c>
      <c r="P304" s="46">
        <v>0</v>
      </c>
      <c r="Q304" s="46"/>
      <c r="R304" s="28">
        <f t="shared" si="8"/>
        <v>0</v>
      </c>
      <c r="S304" s="141"/>
      <c r="T304" s="138"/>
    </row>
    <row r="305" spans="1:20" s="5" customFormat="1" ht="21.75" customHeight="1">
      <c r="A305" s="184">
        <v>135</v>
      </c>
      <c r="B305" s="164">
        <v>1517762</v>
      </c>
      <c r="C305" s="163" t="s">
        <v>165</v>
      </c>
      <c r="D305" s="37">
        <v>232</v>
      </c>
      <c r="E305" s="98" t="s">
        <v>25</v>
      </c>
      <c r="F305" s="97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7">
        <v>0</v>
      </c>
      <c r="O305" s="46">
        <v>3645515</v>
      </c>
      <c r="P305" s="46">
        <v>3645515</v>
      </c>
      <c r="Q305" s="46"/>
      <c r="R305" s="28">
        <f t="shared" si="8"/>
        <v>7291030</v>
      </c>
      <c r="S305" s="139">
        <v>833333</v>
      </c>
      <c r="T305" s="136">
        <f>R305+R306+S305</f>
        <v>10833333</v>
      </c>
    </row>
    <row r="306" spans="1:20" s="5" customFormat="1" ht="21.75" customHeight="1">
      <c r="A306" s="184"/>
      <c r="B306" s="164"/>
      <c r="C306" s="163"/>
      <c r="D306" s="40">
        <v>112</v>
      </c>
      <c r="E306" s="96" t="s">
        <v>26</v>
      </c>
      <c r="F306" s="97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7">
        <v>0</v>
      </c>
      <c r="O306" s="46">
        <v>1354485</v>
      </c>
      <c r="P306" s="46">
        <v>1354485</v>
      </c>
      <c r="Q306" s="46"/>
      <c r="R306" s="28">
        <f t="shared" si="8"/>
        <v>2708970</v>
      </c>
      <c r="S306" s="140"/>
      <c r="T306" s="137"/>
    </row>
    <row r="307" spans="1:20" s="5" customFormat="1" ht="21.75" customHeight="1">
      <c r="A307" s="184"/>
      <c r="B307" s="164"/>
      <c r="C307" s="163"/>
      <c r="D307" s="37">
        <v>113</v>
      </c>
      <c r="E307" s="96" t="s">
        <v>44</v>
      </c>
      <c r="F307" s="97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7">
        <v>0</v>
      </c>
      <c r="O307" s="46">
        <v>0</v>
      </c>
      <c r="P307" s="46">
        <v>0</v>
      </c>
      <c r="Q307" s="46"/>
      <c r="R307" s="28">
        <f t="shared" si="8"/>
        <v>0</v>
      </c>
      <c r="S307" s="141"/>
      <c r="T307" s="138"/>
    </row>
    <row r="308" spans="1:20" s="5" customFormat="1" ht="21.75" customHeight="1">
      <c r="A308" s="184">
        <v>136</v>
      </c>
      <c r="B308" s="164">
        <v>4375342</v>
      </c>
      <c r="C308" s="163" t="s">
        <v>166</v>
      </c>
      <c r="D308" s="37">
        <v>232</v>
      </c>
      <c r="E308" s="98" t="s">
        <v>25</v>
      </c>
      <c r="F308" s="97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7">
        <v>0</v>
      </c>
      <c r="O308" s="46">
        <v>3645515</v>
      </c>
      <c r="P308" s="46">
        <v>3645515</v>
      </c>
      <c r="Q308" s="46"/>
      <c r="R308" s="28">
        <f t="shared" si="8"/>
        <v>7291030</v>
      </c>
      <c r="S308" s="139">
        <v>833333</v>
      </c>
      <c r="T308" s="136">
        <f>R308+R309+S308</f>
        <v>10833333</v>
      </c>
    </row>
    <row r="309" spans="1:20" s="5" customFormat="1" ht="21.75" customHeight="1">
      <c r="A309" s="184"/>
      <c r="B309" s="164"/>
      <c r="C309" s="163"/>
      <c r="D309" s="40">
        <v>112</v>
      </c>
      <c r="E309" s="96" t="s">
        <v>26</v>
      </c>
      <c r="F309" s="97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7">
        <v>0</v>
      </c>
      <c r="O309" s="46">
        <v>1354485</v>
      </c>
      <c r="P309" s="46">
        <v>1354485</v>
      </c>
      <c r="Q309" s="46"/>
      <c r="R309" s="28">
        <f t="shared" si="8"/>
        <v>2708970</v>
      </c>
      <c r="S309" s="140"/>
      <c r="T309" s="137"/>
    </row>
    <row r="310" spans="1:20" s="5" customFormat="1" ht="21.75" customHeight="1">
      <c r="A310" s="184"/>
      <c r="B310" s="164"/>
      <c r="C310" s="163"/>
      <c r="D310" s="37">
        <v>113</v>
      </c>
      <c r="E310" s="96" t="s">
        <v>44</v>
      </c>
      <c r="F310" s="97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7">
        <v>0</v>
      </c>
      <c r="O310" s="46">
        <v>0</v>
      </c>
      <c r="P310" s="46">
        <v>0</v>
      </c>
      <c r="Q310" s="46"/>
      <c r="R310" s="28">
        <f t="shared" si="8"/>
        <v>0</v>
      </c>
      <c r="S310" s="141"/>
      <c r="T310" s="138"/>
    </row>
    <row r="311" spans="1:20" s="5" customFormat="1" ht="21.75" customHeight="1">
      <c r="A311" s="184">
        <v>137</v>
      </c>
      <c r="B311" s="164">
        <v>3211579</v>
      </c>
      <c r="C311" s="163" t="s">
        <v>167</v>
      </c>
      <c r="D311" s="37">
        <v>232</v>
      </c>
      <c r="E311" s="98" t="s">
        <v>25</v>
      </c>
      <c r="F311" s="97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7">
        <v>0</v>
      </c>
      <c r="O311" s="46">
        <v>3645515</v>
      </c>
      <c r="P311" s="46">
        <v>3645515</v>
      </c>
      <c r="Q311" s="46"/>
      <c r="R311" s="28">
        <f t="shared" si="8"/>
        <v>7291030</v>
      </c>
      <c r="S311" s="139">
        <v>833333</v>
      </c>
      <c r="T311" s="136">
        <f>R311+R312+S311</f>
        <v>10833333</v>
      </c>
    </row>
    <row r="312" spans="1:20" s="5" customFormat="1" ht="21.75" customHeight="1">
      <c r="A312" s="184"/>
      <c r="B312" s="164"/>
      <c r="C312" s="163"/>
      <c r="D312" s="40">
        <v>112</v>
      </c>
      <c r="E312" s="96" t="s">
        <v>26</v>
      </c>
      <c r="F312" s="97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7">
        <v>0</v>
      </c>
      <c r="O312" s="46">
        <v>1354485</v>
      </c>
      <c r="P312" s="46">
        <v>1354485</v>
      </c>
      <c r="Q312" s="46"/>
      <c r="R312" s="28">
        <f t="shared" si="8"/>
        <v>2708970</v>
      </c>
      <c r="S312" s="140"/>
      <c r="T312" s="137"/>
    </row>
    <row r="313" spans="1:20" s="5" customFormat="1" ht="21.75" customHeight="1">
      <c r="A313" s="184"/>
      <c r="B313" s="164"/>
      <c r="C313" s="163"/>
      <c r="D313" s="37">
        <v>113</v>
      </c>
      <c r="E313" s="96" t="s">
        <v>44</v>
      </c>
      <c r="F313" s="97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7">
        <v>0</v>
      </c>
      <c r="O313" s="46">
        <v>0</v>
      </c>
      <c r="P313" s="46">
        <v>0</v>
      </c>
      <c r="Q313" s="46"/>
      <c r="R313" s="28">
        <f t="shared" si="8"/>
        <v>0</v>
      </c>
      <c r="S313" s="141"/>
      <c r="T313" s="138"/>
    </row>
    <row r="314" spans="1:20" s="5" customFormat="1" ht="21.75" customHeight="1">
      <c r="A314" s="184">
        <v>138</v>
      </c>
      <c r="B314" s="164">
        <v>963457</v>
      </c>
      <c r="C314" s="160" t="s">
        <v>168</v>
      </c>
      <c r="D314" s="37">
        <v>232</v>
      </c>
      <c r="E314" s="98" t="s">
        <v>25</v>
      </c>
      <c r="F314" s="46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7">
        <v>0</v>
      </c>
      <c r="O314" s="46">
        <v>3645515</v>
      </c>
      <c r="P314" s="46">
        <v>3645515</v>
      </c>
      <c r="Q314" s="46"/>
      <c r="R314" s="28">
        <f t="shared" si="8"/>
        <v>7291030</v>
      </c>
      <c r="S314" s="139">
        <v>833333</v>
      </c>
      <c r="T314" s="136">
        <f>R314+R315+S314</f>
        <v>10833333</v>
      </c>
    </row>
    <row r="315" spans="1:20" s="5" customFormat="1" ht="21.75" customHeight="1">
      <c r="A315" s="184"/>
      <c r="B315" s="164"/>
      <c r="C315" s="161"/>
      <c r="D315" s="40">
        <v>112</v>
      </c>
      <c r="E315" s="96" t="s">
        <v>26</v>
      </c>
      <c r="F315" s="46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7">
        <v>0</v>
      </c>
      <c r="O315" s="46">
        <v>1354485</v>
      </c>
      <c r="P315" s="46">
        <v>1354485</v>
      </c>
      <c r="Q315" s="46"/>
      <c r="R315" s="28">
        <f t="shared" si="8"/>
        <v>2708970</v>
      </c>
      <c r="S315" s="140"/>
      <c r="T315" s="137"/>
    </row>
    <row r="316" spans="1:20" s="5" customFormat="1" ht="21.75" customHeight="1">
      <c r="A316" s="184"/>
      <c r="B316" s="164"/>
      <c r="C316" s="162"/>
      <c r="D316" s="37">
        <v>113</v>
      </c>
      <c r="E316" s="96" t="s">
        <v>44</v>
      </c>
      <c r="F316" s="46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7">
        <v>0</v>
      </c>
      <c r="O316" s="46">
        <v>0</v>
      </c>
      <c r="P316" s="46">
        <v>0</v>
      </c>
      <c r="Q316" s="46"/>
      <c r="R316" s="28">
        <f t="shared" si="8"/>
        <v>0</v>
      </c>
      <c r="S316" s="141"/>
      <c r="T316" s="138"/>
    </row>
    <row r="317" spans="1:20" s="5" customFormat="1" ht="21.75" customHeight="1">
      <c r="A317" s="184">
        <v>139</v>
      </c>
      <c r="B317" s="165">
        <v>1655789</v>
      </c>
      <c r="C317" s="160" t="s">
        <v>169</v>
      </c>
      <c r="D317" s="37">
        <v>232</v>
      </c>
      <c r="E317" s="98" t="s">
        <v>25</v>
      </c>
      <c r="F317" s="46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7">
        <v>0</v>
      </c>
      <c r="O317" s="46">
        <v>3645515</v>
      </c>
      <c r="P317" s="46">
        <v>3645515</v>
      </c>
      <c r="Q317" s="46"/>
      <c r="R317" s="28">
        <f t="shared" si="8"/>
        <v>7291030</v>
      </c>
      <c r="S317" s="139">
        <v>833333</v>
      </c>
      <c r="T317" s="136">
        <f>R317+R318+S317</f>
        <v>10833333</v>
      </c>
    </row>
    <row r="318" spans="1:20" s="5" customFormat="1" ht="21.75" customHeight="1">
      <c r="A318" s="184"/>
      <c r="B318" s="166"/>
      <c r="C318" s="161"/>
      <c r="D318" s="40">
        <v>112</v>
      </c>
      <c r="E318" s="96" t="s">
        <v>26</v>
      </c>
      <c r="F318" s="46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7">
        <v>0</v>
      </c>
      <c r="O318" s="46">
        <v>1354485</v>
      </c>
      <c r="P318" s="46">
        <v>1354485</v>
      </c>
      <c r="Q318" s="46"/>
      <c r="R318" s="28">
        <f t="shared" si="8"/>
        <v>2708970</v>
      </c>
      <c r="S318" s="140"/>
      <c r="T318" s="137"/>
    </row>
    <row r="319" spans="1:20" s="5" customFormat="1" ht="21.75" customHeight="1">
      <c r="A319" s="184"/>
      <c r="B319" s="167"/>
      <c r="C319" s="162"/>
      <c r="D319" s="37">
        <v>113</v>
      </c>
      <c r="E319" s="96" t="s">
        <v>44</v>
      </c>
      <c r="F319" s="46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7">
        <v>0</v>
      </c>
      <c r="O319" s="46">
        <v>0</v>
      </c>
      <c r="P319" s="46">
        <v>0</v>
      </c>
      <c r="Q319" s="46"/>
      <c r="R319" s="28">
        <f t="shared" si="8"/>
        <v>0</v>
      </c>
      <c r="S319" s="141"/>
      <c r="T319" s="138"/>
    </row>
    <row r="320" spans="1:20" s="5" customFormat="1" ht="21.75" customHeight="1">
      <c r="A320" s="184">
        <v>140</v>
      </c>
      <c r="B320" s="165">
        <v>4552712</v>
      </c>
      <c r="C320" s="160" t="s">
        <v>170</v>
      </c>
      <c r="D320" s="37">
        <v>232</v>
      </c>
      <c r="E320" s="98" t="s">
        <v>25</v>
      </c>
      <c r="F320" s="46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7">
        <v>0</v>
      </c>
      <c r="O320" s="46">
        <v>3645515</v>
      </c>
      <c r="P320" s="46">
        <v>3645515</v>
      </c>
      <c r="Q320" s="46"/>
      <c r="R320" s="28">
        <f t="shared" si="8"/>
        <v>7291030</v>
      </c>
      <c r="S320" s="139">
        <v>833333</v>
      </c>
      <c r="T320" s="136">
        <f>R320+R321+S320</f>
        <v>10833333</v>
      </c>
    </row>
    <row r="321" spans="1:20" s="5" customFormat="1" ht="21.75" customHeight="1">
      <c r="A321" s="184"/>
      <c r="B321" s="166"/>
      <c r="C321" s="161"/>
      <c r="D321" s="40">
        <v>112</v>
      </c>
      <c r="E321" s="96" t="s">
        <v>26</v>
      </c>
      <c r="F321" s="46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7">
        <v>0</v>
      </c>
      <c r="O321" s="46">
        <v>1354485</v>
      </c>
      <c r="P321" s="46">
        <v>1354485</v>
      </c>
      <c r="Q321" s="46"/>
      <c r="R321" s="28">
        <f t="shared" si="8"/>
        <v>2708970</v>
      </c>
      <c r="S321" s="140"/>
      <c r="T321" s="137"/>
    </row>
    <row r="322" spans="1:20" s="5" customFormat="1" ht="21.75" customHeight="1">
      <c r="A322" s="184"/>
      <c r="B322" s="167"/>
      <c r="C322" s="162"/>
      <c r="D322" s="37">
        <v>113</v>
      </c>
      <c r="E322" s="96" t="s">
        <v>44</v>
      </c>
      <c r="F322" s="46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7">
        <v>0</v>
      </c>
      <c r="O322" s="46">
        <v>0</v>
      </c>
      <c r="P322" s="46">
        <v>0</v>
      </c>
      <c r="Q322" s="46"/>
      <c r="R322" s="28">
        <f t="shared" si="8"/>
        <v>0</v>
      </c>
      <c r="S322" s="141"/>
      <c r="T322" s="138"/>
    </row>
    <row r="323" spans="1:20" s="5" customFormat="1" ht="21.75" customHeight="1">
      <c r="A323" s="184">
        <v>141</v>
      </c>
      <c r="B323" s="164">
        <v>4261228</v>
      </c>
      <c r="C323" s="160" t="s">
        <v>171</v>
      </c>
      <c r="D323" s="37">
        <v>232</v>
      </c>
      <c r="E323" s="98" t="s">
        <v>25</v>
      </c>
      <c r="F323" s="46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7">
        <v>0</v>
      </c>
      <c r="O323" s="46">
        <v>3645515</v>
      </c>
      <c r="P323" s="46">
        <v>3645515</v>
      </c>
      <c r="Q323" s="46"/>
      <c r="R323" s="28">
        <f t="shared" si="8"/>
        <v>7291030</v>
      </c>
      <c r="S323" s="139">
        <v>833333</v>
      </c>
      <c r="T323" s="136">
        <f>R323+R324+S323</f>
        <v>10833333</v>
      </c>
    </row>
    <row r="324" spans="1:20" s="5" customFormat="1" ht="21.75" customHeight="1">
      <c r="A324" s="184"/>
      <c r="B324" s="164"/>
      <c r="C324" s="161"/>
      <c r="D324" s="40">
        <v>112</v>
      </c>
      <c r="E324" s="96" t="s">
        <v>26</v>
      </c>
      <c r="F324" s="46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7">
        <v>0</v>
      </c>
      <c r="O324" s="46">
        <v>1354485</v>
      </c>
      <c r="P324" s="46">
        <v>1354485</v>
      </c>
      <c r="Q324" s="46"/>
      <c r="R324" s="28">
        <f t="shared" si="8"/>
        <v>2708970</v>
      </c>
      <c r="S324" s="140"/>
      <c r="T324" s="137"/>
    </row>
    <row r="325" spans="1:20" s="5" customFormat="1" ht="21.75" customHeight="1">
      <c r="A325" s="184"/>
      <c r="B325" s="164"/>
      <c r="C325" s="162"/>
      <c r="D325" s="37">
        <v>113</v>
      </c>
      <c r="E325" s="96" t="s">
        <v>44</v>
      </c>
      <c r="F325" s="97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7">
        <v>0</v>
      </c>
      <c r="O325" s="35">
        <v>0</v>
      </c>
      <c r="P325" s="35">
        <v>0</v>
      </c>
      <c r="Q325" s="37"/>
      <c r="R325" s="28">
        <f t="shared" si="8"/>
        <v>0</v>
      </c>
      <c r="S325" s="141"/>
      <c r="T325" s="138"/>
    </row>
    <row r="326" spans="1:20" s="5" customFormat="1" ht="20.25" customHeight="1">
      <c r="A326" s="109" t="s">
        <v>163</v>
      </c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1"/>
      <c r="Q326" s="241"/>
      <c r="R326" s="242"/>
      <c r="S326" s="242"/>
      <c r="T326" s="239">
        <f>T263+T266+T269+T272+T275+T278+T281+T284+T287+T290+T293+T323</f>
        <v>653749995</v>
      </c>
    </row>
    <row r="327" spans="1:20" s="5" customFormat="1" ht="21.75" customHeight="1">
      <c r="A327" s="112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4"/>
      <c r="Q327" s="243"/>
      <c r="R327" s="244"/>
      <c r="S327" s="244"/>
      <c r="T327" s="240"/>
    </row>
    <row r="328" spans="1:21" s="5" customFormat="1" ht="24.75" customHeight="1">
      <c r="A328" s="73"/>
      <c r="B328" s="99"/>
      <c r="C328" s="26"/>
      <c r="D328" s="86"/>
      <c r="E328" s="100"/>
      <c r="F328" s="101"/>
      <c r="G328" s="102"/>
      <c r="H328" s="102"/>
      <c r="I328" s="102"/>
      <c r="J328" s="102"/>
      <c r="K328" s="102" t="s">
        <v>71</v>
      </c>
      <c r="L328" s="102"/>
      <c r="M328" s="102"/>
      <c r="N328" s="26"/>
      <c r="O328" s="26"/>
      <c r="P328" s="26"/>
      <c r="Q328" s="259" t="s">
        <v>136</v>
      </c>
      <c r="R328" s="260"/>
      <c r="S328" s="261"/>
      <c r="T328" s="257">
        <f>T32+T41+T87+T261+T326</f>
        <v>2973104986</v>
      </c>
      <c r="U328" s="103"/>
    </row>
    <row r="329" spans="1:21" s="5" customFormat="1" ht="24.75" customHeight="1">
      <c r="A329" s="185"/>
      <c r="B329" s="99"/>
      <c r="C329" s="26"/>
      <c r="D329" s="86" t="s">
        <v>61</v>
      </c>
      <c r="E329" s="15"/>
      <c r="F329" s="101"/>
      <c r="G329" s="102"/>
      <c r="H329" s="102"/>
      <c r="I329" s="102"/>
      <c r="J329" s="102"/>
      <c r="K329" s="102"/>
      <c r="L329" s="102"/>
      <c r="M329" s="102"/>
      <c r="N329" s="26"/>
      <c r="O329" s="26"/>
      <c r="P329" s="26"/>
      <c r="Q329" s="262"/>
      <c r="R329" s="263"/>
      <c r="S329" s="264"/>
      <c r="T329" s="258"/>
      <c r="U329" s="103"/>
    </row>
    <row r="330" spans="1:21" ht="33.75" customHeight="1">
      <c r="A330" s="185"/>
      <c r="B330" s="74"/>
      <c r="C330" s="75"/>
      <c r="D330" s="81"/>
      <c r="E330" s="75"/>
      <c r="F330" s="77"/>
      <c r="G330" s="78"/>
      <c r="H330" s="78"/>
      <c r="I330" s="78"/>
      <c r="J330" s="78"/>
      <c r="K330" s="78"/>
      <c r="L330" s="78"/>
      <c r="M330" s="78"/>
      <c r="N330" s="79"/>
      <c r="O330" s="79"/>
      <c r="P330" s="79"/>
      <c r="T330" s="25"/>
      <c r="U330" s="44"/>
    </row>
    <row r="331" spans="1:21" ht="33.75" customHeight="1">
      <c r="A331" s="185"/>
      <c r="B331" s="74"/>
      <c r="C331" s="75"/>
      <c r="D331" s="75"/>
      <c r="E331" s="75"/>
      <c r="F331" s="77"/>
      <c r="G331" s="78"/>
      <c r="H331" s="78"/>
      <c r="I331" s="78"/>
      <c r="J331" s="78"/>
      <c r="K331" s="78"/>
      <c r="L331" s="78"/>
      <c r="M331" s="78"/>
      <c r="N331" s="79"/>
      <c r="O331" s="79"/>
      <c r="P331" s="79"/>
      <c r="T331" s="25"/>
      <c r="U331" s="48"/>
    </row>
    <row r="332" spans="1:21" ht="33.75" customHeight="1">
      <c r="A332" s="80"/>
      <c r="B332" s="74"/>
      <c r="C332" s="75"/>
      <c r="D332" s="75"/>
      <c r="E332" s="75"/>
      <c r="F332" s="77"/>
      <c r="G332" s="78"/>
      <c r="H332" s="78"/>
      <c r="I332" s="78"/>
      <c r="J332" s="78"/>
      <c r="K332" s="78"/>
      <c r="L332" s="78"/>
      <c r="M332" s="78"/>
      <c r="N332" s="79"/>
      <c r="O332" s="79"/>
      <c r="P332" s="79"/>
      <c r="T332" s="25"/>
      <c r="U332" s="48"/>
    </row>
    <row r="333" spans="1:20" ht="27" customHeight="1">
      <c r="A333" s="76"/>
      <c r="B333" s="74"/>
      <c r="C333" s="75"/>
      <c r="D333" s="75"/>
      <c r="E333" s="75"/>
      <c r="F333" s="77"/>
      <c r="G333" s="78"/>
      <c r="H333" s="78"/>
      <c r="I333" s="78"/>
      <c r="J333" s="78"/>
      <c r="K333" s="78"/>
      <c r="L333" s="78"/>
      <c r="M333" s="78"/>
      <c r="N333" s="79"/>
      <c r="O333" s="79"/>
      <c r="P333" s="79"/>
      <c r="T333" s="25"/>
    </row>
    <row r="334" spans="1:20" ht="28.5" customHeight="1">
      <c r="A334" s="79"/>
      <c r="B334" s="74"/>
      <c r="C334" s="75"/>
      <c r="D334" s="75"/>
      <c r="E334" s="75"/>
      <c r="F334" s="77"/>
      <c r="G334" s="78"/>
      <c r="H334" s="78"/>
      <c r="I334" s="78"/>
      <c r="J334" s="78"/>
      <c r="K334" s="78"/>
      <c r="L334" s="78"/>
      <c r="M334" s="78"/>
      <c r="N334" s="79"/>
      <c r="O334" s="79"/>
      <c r="P334" s="79"/>
      <c r="T334" s="25"/>
    </row>
    <row r="335" spans="1:20" ht="26.25" customHeight="1">
      <c r="A335" s="79"/>
      <c r="B335" s="74"/>
      <c r="C335" s="75"/>
      <c r="D335" s="75"/>
      <c r="E335" s="75"/>
      <c r="F335" s="77"/>
      <c r="G335" s="78"/>
      <c r="H335" s="78"/>
      <c r="I335" s="78"/>
      <c r="J335" s="78"/>
      <c r="K335" s="78"/>
      <c r="L335" s="78"/>
      <c r="M335" s="78"/>
      <c r="N335" s="79"/>
      <c r="O335" s="79"/>
      <c r="P335" s="79"/>
      <c r="T335" s="25"/>
    </row>
    <row r="336" ht="26.25" customHeight="1">
      <c r="T336" s="25"/>
    </row>
    <row r="337" ht="26.25" customHeight="1">
      <c r="T337" s="25"/>
    </row>
    <row r="338" ht="36" customHeight="1">
      <c r="T338" s="25"/>
    </row>
    <row r="339" ht="36" customHeight="1">
      <c r="T339" s="25"/>
    </row>
    <row r="340" ht="36" customHeight="1">
      <c r="T340" s="25"/>
    </row>
    <row r="341" ht="34.5" customHeight="1"/>
    <row r="342" ht="34.5" customHeight="1"/>
    <row r="343" ht="34.5" customHeight="1"/>
    <row r="344" ht="28.5" customHeight="1"/>
    <row r="345" ht="28.5" customHeight="1"/>
    <row r="346" ht="28.5" customHeight="1"/>
    <row r="347" ht="25.5" customHeight="1"/>
    <row r="348" ht="25.5" customHeight="1"/>
    <row r="349" ht="25.5" customHeight="1"/>
    <row r="350" ht="28.5" customHeight="1"/>
    <row r="351" ht="28.5" customHeight="1"/>
    <row r="352" ht="28.5" customHeight="1"/>
    <row r="353" ht="26.25" customHeight="1"/>
    <row r="354" ht="26.25" customHeight="1"/>
    <row r="355" ht="26.25" customHeight="1"/>
    <row r="356" ht="30" customHeight="1"/>
    <row r="357" ht="30" customHeight="1"/>
    <row r="358" ht="30" customHeight="1"/>
    <row r="359" ht="30.75" customHeight="1"/>
    <row r="360" ht="30.75" customHeight="1"/>
    <row r="361" ht="30.75" customHeight="1"/>
    <row r="362" ht="32.25" customHeight="1"/>
    <row r="363" ht="32.25" customHeight="1"/>
    <row r="364" ht="32.2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29.25" customHeight="1"/>
    <row r="372" ht="9.75" customHeight="1"/>
  </sheetData>
  <sheetProtection/>
  <autoFilter ref="A8:T329"/>
  <mergeCells count="723">
    <mergeCell ref="A311:A313"/>
    <mergeCell ref="A314:A316"/>
    <mergeCell ref="A317:A319"/>
    <mergeCell ref="A320:A322"/>
    <mergeCell ref="C113:C114"/>
    <mergeCell ref="A117:A118"/>
    <mergeCell ref="B117:B118"/>
    <mergeCell ref="C117:C118"/>
    <mergeCell ref="B125:B126"/>
    <mergeCell ref="A125:A126"/>
    <mergeCell ref="A183:A184"/>
    <mergeCell ref="A217:A218"/>
    <mergeCell ref="A308:A310"/>
    <mergeCell ref="A113:A114"/>
    <mergeCell ref="B113:B114"/>
    <mergeCell ref="A129:A130"/>
    <mergeCell ref="B119:B120"/>
    <mergeCell ref="A241:A242"/>
    <mergeCell ref="C119:C120"/>
    <mergeCell ref="B121:B122"/>
    <mergeCell ref="B123:B124"/>
    <mergeCell ref="B129:B130"/>
    <mergeCell ref="C125:C126"/>
    <mergeCell ref="A127:A128"/>
    <mergeCell ref="B127:B128"/>
    <mergeCell ref="C115:C116"/>
    <mergeCell ref="A119:A120"/>
    <mergeCell ref="A135:A136"/>
    <mergeCell ref="A133:A134"/>
    <mergeCell ref="A131:A132"/>
    <mergeCell ref="B131:B132"/>
    <mergeCell ref="A115:A116"/>
    <mergeCell ref="B115:B116"/>
    <mergeCell ref="A121:A122"/>
    <mergeCell ref="A123:A124"/>
    <mergeCell ref="T328:T329"/>
    <mergeCell ref="Q328:S329"/>
    <mergeCell ref="A263:A265"/>
    <mergeCell ref="T287:T289"/>
    <mergeCell ref="T290:T292"/>
    <mergeCell ref="T284:T286"/>
    <mergeCell ref="T281:T283"/>
    <mergeCell ref="T278:T280"/>
    <mergeCell ref="T293:T295"/>
    <mergeCell ref="A305:A307"/>
    <mergeCell ref="T272:T274"/>
    <mergeCell ref="A79:A80"/>
    <mergeCell ref="T323:T325"/>
    <mergeCell ref="T275:T277"/>
    <mergeCell ref="C189:C190"/>
    <mergeCell ref="B205:B206"/>
    <mergeCell ref="B219:B220"/>
    <mergeCell ref="B241:B242"/>
    <mergeCell ref="T261:T262"/>
    <mergeCell ref="B235:B236"/>
    <mergeCell ref="C195:C196"/>
    <mergeCell ref="B187:B188"/>
    <mergeCell ref="A175:A176"/>
    <mergeCell ref="A177:A178"/>
    <mergeCell ref="A173:A174"/>
    <mergeCell ref="A179:A180"/>
    <mergeCell ref="A189:A190"/>
    <mergeCell ref="A181:A182"/>
    <mergeCell ref="B191:B192"/>
    <mergeCell ref="C191:C192"/>
    <mergeCell ref="U32:U34"/>
    <mergeCell ref="T85:T86"/>
    <mergeCell ref="T45:T46"/>
    <mergeCell ref="T63:T64"/>
    <mergeCell ref="C57:C58"/>
    <mergeCell ref="C49:C50"/>
    <mergeCell ref="C53:C54"/>
    <mergeCell ref="C75:C76"/>
    <mergeCell ref="C85:C86"/>
    <mergeCell ref="C73:C74"/>
    <mergeCell ref="C65:C66"/>
    <mergeCell ref="C171:C172"/>
    <mergeCell ref="C173:C174"/>
    <mergeCell ref="B173:B174"/>
    <mergeCell ref="B171:B172"/>
    <mergeCell ref="C177:C178"/>
    <mergeCell ref="C131:C132"/>
    <mergeCell ref="C127:C128"/>
    <mergeCell ref="A87:C88"/>
    <mergeCell ref="A137:A138"/>
    <mergeCell ref="C185:C186"/>
    <mergeCell ref="C175:C176"/>
    <mergeCell ref="A171:A172"/>
    <mergeCell ref="B175:B176"/>
    <mergeCell ref="B177:B178"/>
    <mergeCell ref="A139:A140"/>
    <mergeCell ref="A141:A142"/>
    <mergeCell ref="B183:B184"/>
    <mergeCell ref="C183:C184"/>
    <mergeCell ref="C179:C180"/>
    <mergeCell ref="B239:B240"/>
    <mergeCell ref="A251:A252"/>
    <mergeCell ref="B225:B226"/>
    <mergeCell ref="B231:B232"/>
    <mergeCell ref="A219:A220"/>
    <mergeCell ref="A229:A230"/>
    <mergeCell ref="B229:B230"/>
    <mergeCell ref="B223:B224"/>
    <mergeCell ref="B233:B234"/>
    <mergeCell ref="B237:B238"/>
    <mergeCell ref="B207:B208"/>
    <mergeCell ref="A213:A214"/>
    <mergeCell ref="A207:A208"/>
    <mergeCell ref="A211:A212"/>
    <mergeCell ref="A231:A232"/>
    <mergeCell ref="B227:B228"/>
    <mergeCell ref="B209:B210"/>
    <mergeCell ref="A227:A228"/>
    <mergeCell ref="A225:A226"/>
    <mergeCell ref="B213:B214"/>
    <mergeCell ref="A253:A254"/>
    <mergeCell ref="B253:B254"/>
    <mergeCell ref="B249:B250"/>
    <mergeCell ref="A233:A234"/>
    <mergeCell ref="A235:A236"/>
    <mergeCell ref="T251:T252"/>
    <mergeCell ref="T249:T250"/>
    <mergeCell ref="T247:T248"/>
    <mergeCell ref="T241:T242"/>
    <mergeCell ref="T243:T244"/>
    <mergeCell ref="C255:C256"/>
    <mergeCell ref="C251:C252"/>
    <mergeCell ref="C241:C242"/>
    <mergeCell ref="C239:C240"/>
    <mergeCell ref="C235:C236"/>
    <mergeCell ref="A255:A256"/>
    <mergeCell ref="A247:A248"/>
    <mergeCell ref="C243:C244"/>
    <mergeCell ref="C253:C254"/>
    <mergeCell ref="C245:C246"/>
    <mergeCell ref="C225:C226"/>
    <mergeCell ref="C221:C222"/>
    <mergeCell ref="C219:C220"/>
    <mergeCell ref="T181:T182"/>
    <mergeCell ref="B195:B196"/>
    <mergeCell ref="C259:C260"/>
    <mergeCell ref="C209:C210"/>
    <mergeCell ref="C211:C212"/>
    <mergeCell ref="T199:T200"/>
    <mergeCell ref="T201:T202"/>
    <mergeCell ref="C201:C202"/>
    <mergeCell ref="B181:B182"/>
    <mergeCell ref="B189:B190"/>
    <mergeCell ref="C199:C200"/>
    <mergeCell ref="B199:B200"/>
    <mergeCell ref="B193:B194"/>
    <mergeCell ref="C197:C198"/>
    <mergeCell ref="C181:C182"/>
    <mergeCell ref="C187:C188"/>
    <mergeCell ref="C193:C194"/>
    <mergeCell ref="B255:B256"/>
    <mergeCell ref="T229:T230"/>
    <mergeCell ref="B203:B204"/>
    <mergeCell ref="T213:T214"/>
    <mergeCell ref="C223:C224"/>
    <mergeCell ref="B211:B212"/>
    <mergeCell ref="B215:B216"/>
    <mergeCell ref="B251:B252"/>
    <mergeCell ref="B245:B246"/>
    <mergeCell ref="B247:B248"/>
    <mergeCell ref="A203:A204"/>
    <mergeCell ref="A205:A206"/>
    <mergeCell ref="A215:A216"/>
    <mergeCell ref="A223:A224"/>
    <mergeCell ref="C205:C206"/>
    <mergeCell ref="T326:T327"/>
    <mergeCell ref="Q326:S327"/>
    <mergeCell ref="C213:C214"/>
    <mergeCell ref="T231:T232"/>
    <mergeCell ref="T239:T240"/>
    <mergeCell ref="B197:B198"/>
    <mergeCell ref="T207:T208"/>
    <mergeCell ref="B217:B218"/>
    <mergeCell ref="C203:C204"/>
    <mergeCell ref="A257:A258"/>
    <mergeCell ref="A243:A244"/>
    <mergeCell ref="T203:T204"/>
    <mergeCell ref="C215:C216"/>
    <mergeCell ref="T205:T206"/>
    <mergeCell ref="C217:C218"/>
    <mergeCell ref="A259:A260"/>
    <mergeCell ref="A245:A246"/>
    <mergeCell ref="B221:B222"/>
    <mergeCell ref="B259:B260"/>
    <mergeCell ref="A249:A250"/>
    <mergeCell ref="A209:A210"/>
    <mergeCell ref="A221:A222"/>
    <mergeCell ref="A237:A238"/>
    <mergeCell ref="A239:A240"/>
    <mergeCell ref="B243:B244"/>
    <mergeCell ref="T175:T176"/>
    <mergeCell ref="C133:C134"/>
    <mergeCell ref="T169:T170"/>
    <mergeCell ref="T171:T172"/>
    <mergeCell ref="C151:C152"/>
    <mergeCell ref="C167:C168"/>
    <mergeCell ref="C139:C140"/>
    <mergeCell ref="C159:C160"/>
    <mergeCell ref="S133:S134"/>
    <mergeCell ref="S135:S136"/>
    <mergeCell ref="T185:T186"/>
    <mergeCell ref="T191:T192"/>
    <mergeCell ref="T197:T198"/>
    <mergeCell ref="T189:T190"/>
    <mergeCell ref="T59:T60"/>
    <mergeCell ref="T187:T188"/>
    <mergeCell ref="T193:T194"/>
    <mergeCell ref="T173:T174"/>
    <mergeCell ref="T177:T178"/>
    <mergeCell ref="T179:T180"/>
    <mergeCell ref="T9:T10"/>
    <mergeCell ref="T43:T44"/>
    <mergeCell ref="T35:T36"/>
    <mergeCell ref="T39:T40"/>
    <mergeCell ref="T15:T16"/>
    <mergeCell ref="T11:T12"/>
    <mergeCell ref="T20:T22"/>
    <mergeCell ref="T13:T14"/>
    <mergeCell ref="T26:T28"/>
    <mergeCell ref="T32:T34"/>
    <mergeCell ref="T23:T25"/>
    <mergeCell ref="T51:T52"/>
    <mergeCell ref="T37:T38"/>
    <mergeCell ref="T41:T42"/>
    <mergeCell ref="T49:T50"/>
    <mergeCell ref="C39:C40"/>
    <mergeCell ref="S23:S25"/>
    <mergeCell ref="S26:S28"/>
    <mergeCell ref="S29:S31"/>
    <mergeCell ref="S43:S44"/>
    <mergeCell ref="T57:T58"/>
    <mergeCell ref="T55:T56"/>
    <mergeCell ref="T53:T54"/>
    <mergeCell ref="C51:C52"/>
    <mergeCell ref="B51:B52"/>
    <mergeCell ref="B35:B36"/>
    <mergeCell ref="C43:C44"/>
    <mergeCell ref="B39:B40"/>
    <mergeCell ref="B23:B25"/>
    <mergeCell ref="C23:C25"/>
    <mergeCell ref="C37:C38"/>
    <mergeCell ref="B37:B38"/>
    <mergeCell ref="A35:A36"/>
    <mergeCell ref="B15:B16"/>
    <mergeCell ref="A29:A31"/>
    <mergeCell ref="B29:B31"/>
    <mergeCell ref="B20:B22"/>
    <mergeCell ref="A43:A44"/>
    <mergeCell ref="B43:B44"/>
    <mergeCell ref="A39:A40"/>
    <mergeCell ref="B26:B28"/>
    <mergeCell ref="A37:A38"/>
    <mergeCell ref="A11:A12"/>
    <mergeCell ref="B11:B12"/>
    <mergeCell ref="C11:C12"/>
    <mergeCell ref="A23:A25"/>
    <mergeCell ref="A32:A34"/>
    <mergeCell ref="A26:A28"/>
    <mergeCell ref="C20:C22"/>
    <mergeCell ref="C26:C28"/>
    <mergeCell ref="A20:A22"/>
    <mergeCell ref="B17:B19"/>
    <mergeCell ref="A13:A14"/>
    <mergeCell ref="B13:B14"/>
    <mergeCell ref="C17:C19"/>
    <mergeCell ref="A17:A19"/>
    <mergeCell ref="C13:C14"/>
    <mergeCell ref="C47:C48"/>
    <mergeCell ref="A1:T5"/>
    <mergeCell ref="T17:T19"/>
    <mergeCell ref="A49:A50"/>
    <mergeCell ref="C35:C36"/>
    <mergeCell ref="B32:B34"/>
    <mergeCell ref="C32:C34"/>
    <mergeCell ref="A6:P6"/>
    <mergeCell ref="B49:B50"/>
    <mergeCell ref="C9:C10"/>
    <mergeCell ref="B59:B60"/>
    <mergeCell ref="A59:A60"/>
    <mergeCell ref="A7:P7"/>
    <mergeCell ref="A9:A10"/>
    <mergeCell ref="B9:B10"/>
    <mergeCell ref="A57:A58"/>
    <mergeCell ref="B55:B56"/>
    <mergeCell ref="A55:A56"/>
    <mergeCell ref="A47:A48"/>
    <mergeCell ref="B47:B48"/>
    <mergeCell ref="B179:B180"/>
    <mergeCell ref="Y265:AA265"/>
    <mergeCell ref="T61:T62"/>
    <mergeCell ref="A65:A66"/>
    <mergeCell ref="B67:B68"/>
    <mergeCell ref="C67:C68"/>
    <mergeCell ref="T183:T184"/>
    <mergeCell ref="B63:B64"/>
    <mergeCell ref="T219:T220"/>
    <mergeCell ref="T69:T70"/>
    <mergeCell ref="C15:C16"/>
    <mergeCell ref="A15:A16"/>
    <mergeCell ref="T215:T216"/>
    <mergeCell ref="T211:T212"/>
    <mergeCell ref="A187:A188"/>
    <mergeCell ref="B185:B186"/>
    <mergeCell ref="A197:A198"/>
    <mergeCell ref="B201:B202"/>
    <mergeCell ref="A195:A196"/>
    <mergeCell ref="C207:C208"/>
    <mergeCell ref="A185:A186"/>
    <mergeCell ref="C237:C238"/>
    <mergeCell ref="C227:C228"/>
    <mergeCell ref="C233:C234"/>
    <mergeCell ref="C231:C232"/>
    <mergeCell ref="C229:C230"/>
    <mergeCell ref="A191:A192"/>
    <mergeCell ref="A193:A194"/>
    <mergeCell ref="A201:A202"/>
    <mergeCell ref="A199:A200"/>
    <mergeCell ref="T209:T210"/>
    <mergeCell ref="T233:T234"/>
    <mergeCell ref="T223:T224"/>
    <mergeCell ref="T227:T228"/>
    <mergeCell ref="S203:S204"/>
    <mergeCell ref="S205:S206"/>
    <mergeCell ref="S207:S208"/>
    <mergeCell ref="S209:S210"/>
    <mergeCell ref="S211:S212"/>
    <mergeCell ref="S213:S214"/>
    <mergeCell ref="T263:T265"/>
    <mergeCell ref="T255:T256"/>
    <mergeCell ref="T245:T246"/>
    <mergeCell ref="T225:T226"/>
    <mergeCell ref="T217:T218"/>
    <mergeCell ref="T253:T254"/>
    <mergeCell ref="T235:T236"/>
    <mergeCell ref="T237:T238"/>
    <mergeCell ref="T221:T222"/>
    <mergeCell ref="A73:A74"/>
    <mergeCell ref="T266:T268"/>
    <mergeCell ref="T269:T271"/>
    <mergeCell ref="B257:B258"/>
    <mergeCell ref="T257:T258"/>
    <mergeCell ref="C263:C265"/>
    <mergeCell ref="C269:C271"/>
    <mergeCell ref="C257:C258"/>
    <mergeCell ref="B263:B265"/>
    <mergeCell ref="T259:T260"/>
    <mergeCell ref="A167:A168"/>
    <mergeCell ref="A85:A86"/>
    <mergeCell ref="B167:B168"/>
    <mergeCell ref="A83:A84"/>
    <mergeCell ref="B83:B84"/>
    <mergeCell ref="C165:C166"/>
    <mergeCell ref="B147:B148"/>
    <mergeCell ref="B89:B90"/>
    <mergeCell ref="C89:C90"/>
    <mergeCell ref="A165:A166"/>
    <mergeCell ref="B73:B74"/>
    <mergeCell ref="C147:C148"/>
    <mergeCell ref="A153:A154"/>
    <mergeCell ref="A155:A156"/>
    <mergeCell ref="A149:A150"/>
    <mergeCell ref="A161:A162"/>
    <mergeCell ref="C137:C138"/>
    <mergeCell ref="C161:C162"/>
    <mergeCell ref="A89:A90"/>
    <mergeCell ref="B157:B158"/>
    <mergeCell ref="B165:B166"/>
    <mergeCell ref="C163:C164"/>
    <mergeCell ref="B77:B78"/>
    <mergeCell ref="B135:B136"/>
    <mergeCell ref="C169:C170"/>
    <mergeCell ref="A163:A164"/>
    <mergeCell ref="B163:B164"/>
    <mergeCell ref="A159:A160"/>
    <mergeCell ref="B161:B162"/>
    <mergeCell ref="A169:A170"/>
    <mergeCell ref="A75:A76"/>
    <mergeCell ref="B75:B76"/>
    <mergeCell ref="B79:B80"/>
    <mergeCell ref="C79:C80"/>
    <mergeCell ref="A147:A148"/>
    <mergeCell ref="C155:C156"/>
    <mergeCell ref="B153:B154"/>
    <mergeCell ref="A77:A78"/>
    <mergeCell ref="B149:B150"/>
    <mergeCell ref="B85:B86"/>
    <mergeCell ref="B159:B160"/>
    <mergeCell ref="C83:C84"/>
    <mergeCell ref="A51:A52"/>
    <mergeCell ref="A63:A64"/>
    <mergeCell ref="B69:B70"/>
    <mergeCell ref="A71:A72"/>
    <mergeCell ref="A151:A152"/>
    <mergeCell ref="B151:B152"/>
    <mergeCell ref="C153:C154"/>
    <mergeCell ref="C157:C158"/>
    <mergeCell ref="A45:A46"/>
    <mergeCell ref="B45:B46"/>
    <mergeCell ref="C45:C46"/>
    <mergeCell ref="A69:A70"/>
    <mergeCell ref="B65:B66"/>
    <mergeCell ref="A67:A68"/>
    <mergeCell ref="A61:A62"/>
    <mergeCell ref="C69:C70"/>
    <mergeCell ref="B53:B54"/>
    <mergeCell ref="B57:B58"/>
    <mergeCell ref="T67:T68"/>
    <mergeCell ref="C63:C64"/>
    <mergeCell ref="C55:C56"/>
    <mergeCell ref="C61:C62"/>
    <mergeCell ref="B61:B62"/>
    <mergeCell ref="S59:S60"/>
    <mergeCell ref="S61:S62"/>
    <mergeCell ref="S63:S64"/>
    <mergeCell ref="S65:S66"/>
    <mergeCell ref="C59:C60"/>
    <mergeCell ref="T77:T78"/>
    <mergeCell ref="T79:T80"/>
    <mergeCell ref="T81:T82"/>
    <mergeCell ref="T167:T168"/>
    <mergeCell ref="T75:T76"/>
    <mergeCell ref="T83:T84"/>
    <mergeCell ref="T133:T134"/>
    <mergeCell ref="T135:T136"/>
    <mergeCell ref="C323:C325"/>
    <mergeCell ref="A323:A325"/>
    <mergeCell ref="B290:B292"/>
    <mergeCell ref="C278:C280"/>
    <mergeCell ref="C284:C286"/>
    <mergeCell ref="B278:B280"/>
    <mergeCell ref="A278:A280"/>
    <mergeCell ref="A287:A289"/>
    <mergeCell ref="A293:A295"/>
    <mergeCell ref="C296:C298"/>
    <mergeCell ref="A329:A331"/>
    <mergeCell ref="B323:B325"/>
    <mergeCell ref="A281:A283"/>
    <mergeCell ref="A296:A298"/>
    <mergeCell ref="B296:B298"/>
    <mergeCell ref="A290:A292"/>
    <mergeCell ref="B302:B304"/>
    <mergeCell ref="B320:B322"/>
    <mergeCell ref="A299:A301"/>
    <mergeCell ref="A302:A304"/>
    <mergeCell ref="B266:B268"/>
    <mergeCell ref="C266:C268"/>
    <mergeCell ref="B272:B274"/>
    <mergeCell ref="A269:A271"/>
    <mergeCell ref="B281:B283"/>
    <mergeCell ref="A266:A268"/>
    <mergeCell ref="C281:C283"/>
    <mergeCell ref="C272:C274"/>
    <mergeCell ref="A272:A274"/>
    <mergeCell ref="B269:B271"/>
    <mergeCell ref="A284:A286"/>
    <mergeCell ref="B275:B277"/>
    <mergeCell ref="C275:C277"/>
    <mergeCell ref="A275:A277"/>
    <mergeCell ref="B293:B295"/>
    <mergeCell ref="C293:C295"/>
    <mergeCell ref="C290:C292"/>
    <mergeCell ref="B287:B289"/>
    <mergeCell ref="C287:C289"/>
    <mergeCell ref="C249:C250"/>
    <mergeCell ref="C247:C248"/>
    <mergeCell ref="B284:B286"/>
    <mergeCell ref="B169:B170"/>
    <mergeCell ref="A81:A82"/>
    <mergeCell ref="B81:B82"/>
    <mergeCell ref="C81:C82"/>
    <mergeCell ref="C145:C146"/>
    <mergeCell ref="A157:A158"/>
    <mergeCell ref="B141:B142"/>
    <mergeCell ref="B155:B156"/>
    <mergeCell ref="A145:A146"/>
    <mergeCell ref="B145:B146"/>
    <mergeCell ref="A143:A144"/>
    <mergeCell ref="A53:A54"/>
    <mergeCell ref="C141:C142"/>
    <mergeCell ref="B109:B110"/>
    <mergeCell ref="C105:C106"/>
    <mergeCell ref="C107:C108"/>
    <mergeCell ref="B139:B140"/>
    <mergeCell ref="B137:B138"/>
    <mergeCell ref="B143:B144"/>
    <mergeCell ref="C143:C144"/>
    <mergeCell ref="C135:C136"/>
    <mergeCell ref="C121:C122"/>
    <mergeCell ref="C123:C124"/>
    <mergeCell ref="B133:B134"/>
    <mergeCell ref="C129:C130"/>
    <mergeCell ref="A107:A108"/>
    <mergeCell ref="A109:A110"/>
    <mergeCell ref="B105:B106"/>
    <mergeCell ref="B107:B108"/>
    <mergeCell ref="C109:C110"/>
    <mergeCell ref="C71:C72"/>
    <mergeCell ref="C77:C78"/>
    <mergeCell ref="A103:A104"/>
    <mergeCell ref="B103:B104"/>
    <mergeCell ref="B71:B72"/>
    <mergeCell ref="A111:A112"/>
    <mergeCell ref="B111:B112"/>
    <mergeCell ref="C111:C112"/>
    <mergeCell ref="A105:A106"/>
    <mergeCell ref="A99:A100"/>
    <mergeCell ref="B99:B100"/>
    <mergeCell ref="C99:C100"/>
    <mergeCell ref="A101:A102"/>
    <mergeCell ref="B101:B102"/>
    <mergeCell ref="C101:C102"/>
    <mergeCell ref="C305:C307"/>
    <mergeCell ref="B308:B310"/>
    <mergeCell ref="C308:C310"/>
    <mergeCell ref="C302:C304"/>
    <mergeCell ref="B299:B301"/>
    <mergeCell ref="C299:C301"/>
    <mergeCell ref="C103:C104"/>
    <mergeCell ref="C149:C150"/>
    <mergeCell ref="C320:C322"/>
    <mergeCell ref="C311:C313"/>
    <mergeCell ref="B311:B313"/>
    <mergeCell ref="B314:B316"/>
    <mergeCell ref="C314:C316"/>
    <mergeCell ref="B317:B319"/>
    <mergeCell ref="C317:C319"/>
    <mergeCell ref="B305:B307"/>
    <mergeCell ref="A97:A98"/>
    <mergeCell ref="B97:B98"/>
    <mergeCell ref="S9:S10"/>
    <mergeCell ref="S11:S12"/>
    <mergeCell ref="S13:S14"/>
    <mergeCell ref="S15:S16"/>
    <mergeCell ref="C29:C31"/>
    <mergeCell ref="S35:S36"/>
    <mergeCell ref="S37:S38"/>
    <mergeCell ref="S39:S40"/>
    <mergeCell ref="S73:S74"/>
    <mergeCell ref="S45:S46"/>
    <mergeCell ref="S47:S48"/>
    <mergeCell ref="T47:T48"/>
    <mergeCell ref="S49:S50"/>
    <mergeCell ref="S51:S52"/>
    <mergeCell ref="S53:S54"/>
    <mergeCell ref="T71:T72"/>
    <mergeCell ref="T73:T74"/>
    <mergeCell ref="T65:T66"/>
    <mergeCell ref="S77:S78"/>
    <mergeCell ref="S79:S80"/>
    <mergeCell ref="S81:S82"/>
    <mergeCell ref="S83:S84"/>
    <mergeCell ref="S85:S86"/>
    <mergeCell ref="S55:S56"/>
    <mergeCell ref="S57:S58"/>
    <mergeCell ref="S67:S68"/>
    <mergeCell ref="S69:S70"/>
    <mergeCell ref="S71:S72"/>
    <mergeCell ref="S99:S100"/>
    <mergeCell ref="T99:T100"/>
    <mergeCell ref="S101:S102"/>
    <mergeCell ref="T101:T102"/>
    <mergeCell ref="S93:S94"/>
    <mergeCell ref="S95:S96"/>
    <mergeCell ref="T93:T94"/>
    <mergeCell ref="S103:S104"/>
    <mergeCell ref="T103:T104"/>
    <mergeCell ref="S105:S106"/>
    <mergeCell ref="T105:T106"/>
    <mergeCell ref="S107:S108"/>
    <mergeCell ref="T107:T108"/>
    <mergeCell ref="S109:S110"/>
    <mergeCell ref="T109:T110"/>
    <mergeCell ref="S111:S112"/>
    <mergeCell ref="T111:T112"/>
    <mergeCell ref="S113:S114"/>
    <mergeCell ref="T113:T114"/>
    <mergeCell ref="S115:S116"/>
    <mergeCell ref="T115:T116"/>
    <mergeCell ref="S117:S118"/>
    <mergeCell ref="T117:T118"/>
    <mergeCell ref="S119:S120"/>
    <mergeCell ref="T119:T120"/>
    <mergeCell ref="S121:S122"/>
    <mergeCell ref="T121:T122"/>
    <mergeCell ref="S123:S124"/>
    <mergeCell ref="T123:T124"/>
    <mergeCell ref="S125:S126"/>
    <mergeCell ref="T125:T126"/>
    <mergeCell ref="S127:S128"/>
    <mergeCell ref="T127:T128"/>
    <mergeCell ref="S129:S130"/>
    <mergeCell ref="T129:T130"/>
    <mergeCell ref="S131:S132"/>
    <mergeCell ref="T131:T132"/>
    <mergeCell ref="S137:S138"/>
    <mergeCell ref="T137:T138"/>
    <mergeCell ref="S139:S140"/>
    <mergeCell ref="T139:T140"/>
    <mergeCell ref="S141:S142"/>
    <mergeCell ref="T141:T142"/>
    <mergeCell ref="S143:S144"/>
    <mergeCell ref="T143:T144"/>
    <mergeCell ref="S145:S146"/>
    <mergeCell ref="T145:T146"/>
    <mergeCell ref="S147:S148"/>
    <mergeCell ref="T147:T148"/>
    <mergeCell ref="S149:S150"/>
    <mergeCell ref="T149:T150"/>
    <mergeCell ref="S151:S152"/>
    <mergeCell ref="T151:T152"/>
    <mergeCell ref="S153:S154"/>
    <mergeCell ref="T153:T154"/>
    <mergeCell ref="S155:S156"/>
    <mergeCell ref="T155:T156"/>
    <mergeCell ref="S157:S158"/>
    <mergeCell ref="T157:T158"/>
    <mergeCell ref="S159:S160"/>
    <mergeCell ref="T159:T160"/>
    <mergeCell ref="S161:S162"/>
    <mergeCell ref="T161:T162"/>
    <mergeCell ref="S163:S164"/>
    <mergeCell ref="T163:T164"/>
    <mergeCell ref="S165:S166"/>
    <mergeCell ref="T165:T166"/>
    <mergeCell ref="S167:S168"/>
    <mergeCell ref="S169:S170"/>
    <mergeCell ref="S171:S172"/>
    <mergeCell ref="S173:S174"/>
    <mergeCell ref="S175:S176"/>
    <mergeCell ref="S177:S178"/>
    <mergeCell ref="S179:S180"/>
    <mergeCell ref="S181:S182"/>
    <mergeCell ref="S183:S184"/>
    <mergeCell ref="S185:S186"/>
    <mergeCell ref="S187:S188"/>
    <mergeCell ref="S189:S190"/>
    <mergeCell ref="S191:S192"/>
    <mergeCell ref="S193:S194"/>
    <mergeCell ref="S195:S196"/>
    <mergeCell ref="S197:S198"/>
    <mergeCell ref="S199:S200"/>
    <mergeCell ref="S201:S202"/>
    <mergeCell ref="S239:S240"/>
    <mergeCell ref="S241:S242"/>
    <mergeCell ref="S215:S216"/>
    <mergeCell ref="S217:S218"/>
    <mergeCell ref="S219:S220"/>
    <mergeCell ref="S221:S222"/>
    <mergeCell ref="S223:S224"/>
    <mergeCell ref="S225:S226"/>
    <mergeCell ref="S266:S268"/>
    <mergeCell ref="S269:S271"/>
    <mergeCell ref="S227:S228"/>
    <mergeCell ref="S229:S230"/>
    <mergeCell ref="S231:S232"/>
    <mergeCell ref="S253:S254"/>
    <mergeCell ref="S255:S256"/>
    <mergeCell ref="S233:S234"/>
    <mergeCell ref="S235:S236"/>
    <mergeCell ref="S237:S238"/>
    <mergeCell ref="C97:C98"/>
    <mergeCell ref="S245:S246"/>
    <mergeCell ref="S247:S248"/>
    <mergeCell ref="S249:S250"/>
    <mergeCell ref="S251:S252"/>
    <mergeCell ref="S272:S274"/>
    <mergeCell ref="S243:S244"/>
    <mergeCell ref="S257:S258"/>
    <mergeCell ref="S259:S260"/>
    <mergeCell ref="S263:S265"/>
    <mergeCell ref="S275:S277"/>
    <mergeCell ref="S278:S280"/>
    <mergeCell ref="S281:S283"/>
    <mergeCell ref="S284:S286"/>
    <mergeCell ref="S287:S289"/>
    <mergeCell ref="S290:S292"/>
    <mergeCell ref="S293:S295"/>
    <mergeCell ref="S296:S298"/>
    <mergeCell ref="S299:S301"/>
    <mergeCell ref="S302:S304"/>
    <mergeCell ref="S305:S307"/>
    <mergeCell ref="S308:S310"/>
    <mergeCell ref="T296:T298"/>
    <mergeCell ref="T299:T301"/>
    <mergeCell ref="T302:T304"/>
    <mergeCell ref="T305:T307"/>
    <mergeCell ref="T308:T310"/>
    <mergeCell ref="T311:T313"/>
    <mergeCell ref="S17:S19"/>
    <mergeCell ref="S20:S22"/>
    <mergeCell ref="T29:T31"/>
    <mergeCell ref="S97:S98"/>
    <mergeCell ref="T97:T98"/>
    <mergeCell ref="S91:S92"/>
    <mergeCell ref="S89:S90"/>
    <mergeCell ref="T89:T90"/>
    <mergeCell ref="T91:T92"/>
    <mergeCell ref="S75:S76"/>
    <mergeCell ref="A95:A96"/>
    <mergeCell ref="B95:B96"/>
    <mergeCell ref="T314:T316"/>
    <mergeCell ref="T317:T319"/>
    <mergeCell ref="T320:T322"/>
    <mergeCell ref="S323:S325"/>
    <mergeCell ref="S311:S313"/>
    <mergeCell ref="S314:S316"/>
    <mergeCell ref="S317:S319"/>
    <mergeCell ref="S320:S322"/>
    <mergeCell ref="T95:T96"/>
    <mergeCell ref="T195:T196"/>
    <mergeCell ref="T87:T88"/>
    <mergeCell ref="C95:C96"/>
    <mergeCell ref="A91:A92"/>
    <mergeCell ref="B91:B92"/>
    <mergeCell ref="A93:A94"/>
    <mergeCell ref="B93:B94"/>
    <mergeCell ref="C91:C92"/>
    <mergeCell ref="C93:C94"/>
  </mergeCells>
  <printOptions horizontalCentered="1"/>
  <pageMargins left="0.25" right="0.25" top="0.75" bottom="0.75" header="0.3" footer="0.3"/>
  <pageSetup fitToHeight="0" horizontalDpi="300" verticalDpi="300" orientation="landscape" paperSize="5" scale="42" r:id="rId2"/>
  <rowBreaks count="2" manualBreakCount="2">
    <brk id="48" max="255" man="1"/>
    <brk id="1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B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USER</cp:lastModifiedBy>
  <cp:lastPrinted>2020-01-22T10:24:05Z</cp:lastPrinted>
  <dcterms:created xsi:type="dcterms:W3CDTF">2003-03-07T14:03:57Z</dcterms:created>
  <dcterms:modified xsi:type="dcterms:W3CDTF">2022-01-25T10:37:10Z</dcterms:modified>
  <cp:category/>
  <cp:version/>
  <cp:contentType/>
  <cp:contentStatus/>
</cp:coreProperties>
</file>