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io\Documents\MUNI. SAN PABLO\2016\PARA UDM 2016\Informe trimestral\"/>
    </mc:Choice>
  </mc:AlternateContent>
  <bookViews>
    <workbookView xWindow="0" yWindow="0" windowWidth="20490" windowHeight="7755"/>
  </bookViews>
  <sheets>
    <sheet name="Formulario " sheetId="1" r:id="rId1"/>
  </sheets>
  <definedNames>
    <definedName name="_xlnm.Print_Titles" localSheetId="0">'Formulario '!$7:$21</definedName>
  </definedNames>
  <calcPr calcId="152511"/>
</workbook>
</file>

<file path=xl/calcChain.xml><?xml version="1.0" encoding="utf-8"?>
<calcChain xmlns="http://schemas.openxmlformats.org/spreadsheetml/2006/main">
  <c r="I47" i="1" l="1"/>
  <c r="Q49" i="1"/>
  <c r="K49" i="1"/>
  <c r="Q30" i="1" l="1"/>
  <c r="K30" i="1"/>
  <c r="I51" i="1" l="1"/>
  <c r="Q54" i="1" l="1"/>
  <c r="K54" i="1"/>
  <c r="Q53" i="1" l="1"/>
  <c r="K53" i="1"/>
  <c r="Q52" i="1"/>
  <c r="K52" i="1"/>
  <c r="Q51" i="1"/>
  <c r="K51" i="1"/>
  <c r="Q50" i="1"/>
  <c r="K50" i="1"/>
  <c r="Q48" i="1"/>
  <c r="Q47" i="1"/>
  <c r="K47" i="1"/>
  <c r="Q46" i="1"/>
  <c r="K46" i="1"/>
  <c r="Q45" i="1"/>
  <c r="K45" i="1"/>
  <c r="K41" i="1"/>
  <c r="Q40" i="1"/>
  <c r="K40" i="1"/>
  <c r="Q42" i="1"/>
  <c r="K42" i="1"/>
  <c r="Q35" i="1"/>
  <c r="K35" i="1"/>
  <c r="Q34" i="1"/>
  <c r="K34" i="1"/>
  <c r="K29" i="1" l="1"/>
  <c r="Q27" i="1"/>
  <c r="K27" i="1"/>
  <c r="Q22" i="1" l="1"/>
  <c r="K22" i="1"/>
  <c r="I38" i="1" l="1"/>
  <c r="Q37" i="1"/>
  <c r="K37" i="1"/>
  <c r="Q44" i="1" l="1"/>
  <c r="K44" i="1"/>
  <c r="Q43" i="1"/>
  <c r="K43" i="1"/>
  <c r="Q41" i="1"/>
  <c r="Q39" i="1"/>
  <c r="K39" i="1"/>
  <c r="Q38" i="1"/>
  <c r="K38" i="1"/>
  <c r="Q36" i="1"/>
  <c r="K36" i="1"/>
  <c r="Q33" i="1"/>
  <c r="K33" i="1"/>
  <c r="Q32" i="1"/>
  <c r="K32" i="1"/>
  <c r="Q26" i="1"/>
  <c r="Q24" i="1"/>
  <c r="Q25" i="1"/>
  <c r="Q28" i="1"/>
  <c r="Q29" i="1"/>
  <c r="Q31" i="1"/>
  <c r="Q23" i="1"/>
  <c r="K23" i="1"/>
  <c r="K24" i="1"/>
  <c r="K26" i="1"/>
  <c r="K31" i="1"/>
  <c r="K25" i="1"/>
  <c r="K28" i="1"/>
</calcChain>
</file>

<file path=xl/sharedStrings.xml><?xml version="1.0" encoding="utf-8"?>
<sst xmlns="http://schemas.openxmlformats.org/spreadsheetml/2006/main" count="202" uniqueCount="165">
  <si>
    <t>Departamento:</t>
  </si>
  <si>
    <t>Municipalidad:</t>
  </si>
  <si>
    <t>Meta</t>
  </si>
  <si>
    <t>%</t>
  </si>
  <si>
    <t>Ejercicio Fiscal:</t>
  </si>
  <si>
    <t>Descripción</t>
  </si>
  <si>
    <t>Registro</t>
  </si>
  <si>
    <t>Unidad de Medida</t>
  </si>
  <si>
    <t>Producto</t>
  </si>
  <si>
    <t>Recursos de Royalties y Compensaciones</t>
  </si>
  <si>
    <t>Medios de Verificación *</t>
  </si>
  <si>
    <t>FF</t>
  </si>
  <si>
    <t>OF</t>
  </si>
  <si>
    <t>Tipo de Presp.</t>
  </si>
  <si>
    <t>Concepto / Código</t>
  </si>
  <si>
    <t>GESTIÓN MUNICIPAL POR RESULTADOS - LEY N° 4891/2013</t>
  </si>
  <si>
    <t xml:space="preserve">Avance </t>
  </si>
  <si>
    <t>Ejecución Financiera</t>
  </si>
  <si>
    <t>Ejecución Productiva</t>
  </si>
  <si>
    <t>Presupuesto Asignado</t>
  </si>
  <si>
    <t>OG</t>
  </si>
  <si>
    <t>Almuerzo Escolar</t>
  </si>
  <si>
    <t>Servicio de Cuadrilla</t>
  </si>
  <si>
    <t>Cuadras</t>
  </si>
  <si>
    <t>Facturas legales, contratos , planilla de asistencia y resoluciones</t>
  </si>
  <si>
    <t>notas de pedidos, informes de verificación y orden de servicios</t>
  </si>
  <si>
    <t>Km</t>
  </si>
  <si>
    <t>Combustibles y Lubricantes</t>
  </si>
  <si>
    <t>Litros</t>
  </si>
  <si>
    <t xml:space="preserve">Facturas legales, contratos, resoluciones </t>
  </si>
  <si>
    <t>Aulas</t>
  </si>
  <si>
    <t>Contrato firmado y certificación de avance de obra</t>
  </si>
  <si>
    <t>Construcción</t>
  </si>
  <si>
    <t>Expediente de reconocimiento de las comisiones, acta de entrega, rendición de cuentas</t>
  </si>
  <si>
    <t>Contrato por llamado a licitación, factura legal e informe.</t>
  </si>
  <si>
    <t>Eje Estratégico Vinculado:</t>
  </si>
  <si>
    <t>Línea de base</t>
  </si>
  <si>
    <t>Unidades</t>
  </si>
  <si>
    <t>Honorarios Profesionales</t>
  </si>
  <si>
    <t>Contrato de servicios profesionales</t>
  </si>
  <si>
    <t>Mantenimiento y reparación equipos de oficina</t>
  </si>
  <si>
    <t>Servicios Tecnicos y  Profecionales</t>
  </si>
  <si>
    <t>Otros Bienes de Consumo</t>
  </si>
  <si>
    <t>Facturas legales, Contrato de servicios profesionales</t>
  </si>
  <si>
    <t>Facturas,notas de pedidos, informes de verificación y orden de servicios</t>
  </si>
  <si>
    <t>Adquisición de Maquinarias, equipos y herramientas mayores</t>
  </si>
  <si>
    <t>Adquisicion de Equipos de Oficina y Computacion</t>
  </si>
  <si>
    <t xml:space="preserve">Transferencias </t>
  </si>
  <si>
    <t>Fonacide</t>
  </si>
  <si>
    <t>Certificado de recepción de obra e informe de avance, contrato  y Factura Legal</t>
  </si>
  <si>
    <t>Otros Gastos de Invercion y Reparaciones Mayores</t>
  </si>
  <si>
    <t>unidades</t>
  </si>
  <si>
    <t>Alumnos</t>
  </si>
  <si>
    <t>Municipalidad de San Pablo</t>
  </si>
  <si>
    <t>Unidad de Administracion y Finanzas</t>
  </si>
  <si>
    <t xml:space="preserve"> </t>
  </si>
  <si>
    <t>Mantenimientos</t>
  </si>
  <si>
    <t>Adquisicioin de Inmuebles</t>
  </si>
  <si>
    <t>Terrenos</t>
  </si>
  <si>
    <t>Contrato Firmado, Inscripcion en el Registro General de la Propiedad</t>
  </si>
  <si>
    <t>Observaciones</t>
  </si>
  <si>
    <t xml:space="preserve">Prof. Ángel María Pérez </t>
  </si>
  <si>
    <t>Indicador *</t>
  </si>
  <si>
    <t>Prof. Antonio Peralta Reyes</t>
  </si>
  <si>
    <t>Intendente</t>
  </si>
  <si>
    <t>0 Adquisicion de Inmuebles realizados / 1 Adquisicion de Inmueble para Ampliación de local Municipal con Tinglado para resguardo para Maquinarias planificada para el año 2016</t>
  </si>
  <si>
    <t>0 Km de Mejoramiento de caminos vecinales / de 7 Km de Mejoramiento de caminos vecinales tramo San Antonio planificada para el año 2016</t>
  </si>
  <si>
    <t>0 Km de Enripiado y arreglo de caminos vecinales / de 7 Km de Enripiado y arreglo de caminos vecinales tramo San Antonio planificada para el año 2016</t>
  </si>
  <si>
    <t xml:space="preserve"> 7 Km de Enripiado y arreglo de caminos vecinales tramo San Antonio planificada para el año 2016</t>
  </si>
  <si>
    <t>7 Km de Mejoramiento de caminos vecinales tramo San Antonio planificada para el año 2016</t>
  </si>
  <si>
    <t>Contratación de Personal Técnico</t>
  </si>
  <si>
    <t xml:space="preserve"> 0 mensualidades para el Personal Técnico /de 13 mensualidades para el Personal Ténico en Informática para procesamiento de datos planificadas para el año 2016</t>
  </si>
  <si>
    <t>13 mensualidades pagadas al Personal Tecnico en Informática para procesamiento de datos en el año 2016</t>
  </si>
  <si>
    <t>13 mensualidades pagadas para  Profesionales para Asesoría Contable y Administrativa según presupuesto 2016</t>
  </si>
  <si>
    <t>16 cuadras existentes en la judidicción del municipio con servicio de limpieza en el año 2016 / de 60 cuadras planificadas para el año 2016</t>
  </si>
  <si>
    <t>2 Mensualidades para Asesoría Contable y Administrativa / de 13 mensualidades de Asesoría Contable y Administrativa según Presupuesto 2016</t>
  </si>
  <si>
    <t>13 Servicios de Asesoría pagadas en el Area de Administración y Finanzas, UOC y elaboracion de Plan de acciones según presupuesto 2016</t>
  </si>
  <si>
    <t>Servicios</t>
  </si>
  <si>
    <t>1 Servicios de Asesoria realizadas / 13 Asesorias (6 Asesoría en el area de Administracion y Finanzas, 6  Asesoria en el area de UOC y 1 Asesoría para Elaboración de Proyectos de plan de accion) planfificadas para el 2016</t>
  </si>
  <si>
    <t>0 Servicios de Mantenimientos realizados de equipos de oficina/  12 mantenimientos de Computadoras, vehiculos y pavimentos planificados para el 2016</t>
  </si>
  <si>
    <t>12 Servicios de mantenimientos pagadas para equipos de oficina, vehiculos y pavimentos según presupuesto 2016</t>
  </si>
  <si>
    <t>6 Unidades de Utiles de Oficina / de 42 Unidades de Utiles de oficina (7 Cartuchos de tinta, 5 cajas de boligrafos, 5 cajas de Grampas, 5 cajas de clip, 5 perforadores, 5 prescilladores y 10 tonners para fotocopiadores)</t>
  </si>
  <si>
    <t>5247 litros de Combutible adquiridos / Compra de 27.616 litros de Combustibles planificados para el 2016</t>
  </si>
  <si>
    <t>29 unidades adquiridas de Herramientas menores, cubiertas y camaras de aire según presupuesto 2016</t>
  </si>
  <si>
    <t>4 Unidades de Compras realizadas/ de 29 Unidades de compras (13 Herramientas menores, 8 cubieras y 8 camaras de aire, planificadas para el 2016</t>
  </si>
  <si>
    <t>1 Adquisicion de Terreno para Ampliación del Local Municipal con tinglado para resguardo de maquinarias según presupuesto 2016</t>
  </si>
  <si>
    <t>10 Km de Reacondicionamiento de caminos vecinales por Urgencia Impostergable en tramo Cerrito 2 según Presupuesto 2016</t>
  </si>
  <si>
    <t>6 Km de Reacondicionamiento de caminos / de 10 Km de Reacondicionamiento de caminos vecinales - Urgencia Impostergable tramo Cerrito 2 Planificada para el año 2016</t>
  </si>
  <si>
    <t>11 Km de Reparaciones de caminos / de 11 Km de Reparaciones de caminos vecinales - Urgencia Impostergable tramo Cerrito 1 Planificada para el año 2016</t>
  </si>
  <si>
    <t>11 Km de Reparaciones de caminos vecinales por Urgencia Impostergable en tramo Cerrito 1 según Presupuesto 2016</t>
  </si>
  <si>
    <t>1500 ml de Cuneteada / de 1500 ml de Cuneteada de camino para escurrimiento de agua  - Urgencia Impostergable tramo Potrero Pucu Planificada para el año 2016</t>
  </si>
  <si>
    <t>1500 ml de Cuneteada camino para escurrimiento de agua  - Urgencia Impostergable tramo Potrero Pucu según presupuesto 2016</t>
  </si>
  <si>
    <t>ml</t>
  </si>
  <si>
    <t>4.000 ml de Canalización de camino para escurrimiento de agua  - Urgencia Impostergable tramo Cerrito 1 y Cerrito 2segun presupuesto 2016</t>
  </si>
  <si>
    <t>3.160 metros lineales de Canalización / de 4.000 ml de Canalización de camino para escurrimiento de agua  - Urgencia Impostergable tramo Cerrito 1 y Cerrito 2 Planificada para el año 2016</t>
  </si>
  <si>
    <t>0 m2 de Empedrado / de 3.377 m2 de Construcción de Empedrado en la doble avenida camino a la Terminal planificados para el año 2016</t>
  </si>
  <si>
    <t>3.377 m2 de Construcción de Empedrado construidas en la doble avenida camino a la Terminal según presupuesto 2016</t>
  </si>
  <si>
    <t xml:space="preserve">Adquisición de Software para Sistema Informático </t>
  </si>
  <si>
    <t>0 Servicio de Instalación de Software / de 1 Servicios de Instalación de Software de sistema informático para base de datos de Recaudaciones y Registraciones Contables planificadas para el año 2016</t>
  </si>
  <si>
    <t xml:space="preserve">Estudio y Proyectos de Inversión </t>
  </si>
  <si>
    <t>1 Unidad de Adquisicion de Retroescabadora 4x4  según Presupuesto 2016</t>
  </si>
  <si>
    <t>0 Unidad de Adquisiciones realizadas /  de 1 Adquisicion de Retroescabadora 4x4  planificadas para el 2016</t>
  </si>
  <si>
    <t>3 Unidades compras realizadas /  de 3 Unidades Adquiridas de desmalezadares planificadas para el 2016</t>
  </si>
  <si>
    <t>3 Unidades Adquiridas de desmalezadares planificadas para el 2016</t>
  </si>
  <si>
    <t>18 equipos de oficina y computacion adquiridas según presupuesto 2016</t>
  </si>
  <si>
    <t>1 Unidad de bienes Adquiridos / de 18 Unidades de adquisiciones de bienes (3 acondicionador de aire split, 5 PC de mesa, 1 Notebook, 1 Armario, 2 Fotocopiadores, 1 Impresora a chorro de tinta, 4 UPS y 1 camara Digital Semi profesional)  planificados para el año 2016</t>
  </si>
  <si>
    <t>Facturas Legales, Contratos, Notas de remisiones y Actas de entrega</t>
  </si>
  <si>
    <t>Contrato por llamado a licitación, factura legal y recibos</t>
  </si>
  <si>
    <t>Factura Lega, Contratos, Resoluciones y orden de trabajo</t>
  </si>
  <si>
    <t>3 Servicios de Consultoría realizadas / de 14 Servicos de Consultoría (7 Elaboraciones de Proyectos de Inversión de Infraestructura a ser finaciados con recursos Royalties y FONACIDE y 7 fizcalizaciones de Obras planificadas para el año 2016</t>
  </si>
  <si>
    <t>Comisiones</t>
  </si>
  <si>
    <t>Deudas Flotantes de gastos de capital del Ejercicio Anterior</t>
  </si>
  <si>
    <t>12 Deudas por gastos de Capital pendientes de pago del ejercicio anterior según presupuesto 2016</t>
  </si>
  <si>
    <t>Deudas</t>
  </si>
  <si>
    <t>Solicitudes, Facturas, recibos de dinero y Resoluciones de pago</t>
  </si>
  <si>
    <t>45 Transferencias realizadas a Comisiones vecinales, Cooperadoras Escolares y Comisiones de Productores  según Presupuesto 2016</t>
  </si>
  <si>
    <t>7 mantenimiento y Reparaciones Mayores realizadas del Palacete Municipal, Maquinarias Viales y Terminal de Omnibussegún Presupuesto 2016</t>
  </si>
  <si>
    <t>5 mantenimientos mayores realizadas /  de 7 mantenimiento y Reparaciones Mayores del Palacete Municipal, Maquinarias Viales y Terminal de Omnibus planificados para el año 2016</t>
  </si>
  <si>
    <r>
      <rPr>
        <b/>
        <sz val="10"/>
        <color theme="1"/>
        <rFont val="Arial"/>
        <family val="2"/>
      </rPr>
      <t xml:space="preserve">4 </t>
    </r>
    <r>
      <rPr>
        <sz val="10"/>
        <color theme="1"/>
        <rFont val="Arial"/>
        <family val="2"/>
      </rPr>
      <t>Transferencias a comisiones / de 45 Transferencias a realizar a Comisiones (9 Comisiones de Clubes Deportivos, 14 Cooperadoras Escolares, 10 Comisiones Vecinales de Fomento y 12 Comisiones de Productores) planificados para el año 2016</t>
    </r>
  </si>
  <si>
    <r>
      <rPr>
        <b/>
        <sz val="10"/>
        <color theme="1"/>
        <rFont val="Arial"/>
        <family val="2"/>
      </rPr>
      <t>0</t>
    </r>
    <r>
      <rPr>
        <sz val="10"/>
        <color theme="1"/>
        <rFont val="Arial"/>
        <family val="2"/>
      </rPr>
      <t xml:space="preserve"> Deudas pagadas de Gastos de Capital pendientes de pago / de </t>
    </r>
    <r>
      <rPr>
        <b/>
        <sz val="10"/>
        <color theme="1"/>
        <rFont val="Arial"/>
        <family val="2"/>
      </rPr>
      <t>12</t>
    </r>
    <r>
      <rPr>
        <sz val="10"/>
        <color theme="1"/>
        <rFont val="Arial"/>
        <family val="2"/>
      </rPr>
      <t xml:space="preserve"> Deudas pagadas por gastos de Capital pendientes del ejercicio anterior planificadas para el año 2016</t>
    </r>
  </si>
  <si>
    <t>ROYALTIES Y COMPENSACIONES</t>
  </si>
  <si>
    <t>896 alumnos de la Educación Inicial y Educación Escolar Básica del 1° y 2° ciclos que recibirán almuerzo escolar, según Presupuesto Municipal del año 2016</t>
  </si>
  <si>
    <t>Microplanificacion para el año 2016</t>
  </si>
  <si>
    <t>Raciones</t>
  </si>
  <si>
    <t>Actas de entrega,factura legal, notas de remision</t>
  </si>
  <si>
    <t>Proyectos de Infraestructura en educación</t>
  </si>
  <si>
    <t>m2</t>
  </si>
  <si>
    <t>Proyectos de Inversión Pública y de Desarrollo</t>
  </si>
  <si>
    <t>Contrato firmado, facturas, avances de obras</t>
  </si>
  <si>
    <r>
      <rPr>
        <b/>
        <sz val="10"/>
        <color theme="1"/>
        <rFont val="Arial"/>
        <family val="2"/>
      </rPr>
      <t xml:space="preserve">780 </t>
    </r>
    <r>
      <rPr>
        <sz val="10"/>
        <color theme="1"/>
        <rFont val="Arial"/>
        <family val="2"/>
      </rPr>
      <t>m2 de reparaciones, limpieza y mejoramiento de accesos a locales escolares, planificados para el año 2016</t>
    </r>
  </si>
  <si>
    <r>
      <t xml:space="preserve">0 alumnos de la Educación Inicial y Educación Escolar Básica del 1° y 2° ciclos que reciben almuerzo escolar en el 1° Cuatrimestre de </t>
    </r>
    <r>
      <rPr>
        <b/>
        <sz val="10"/>
        <color theme="1"/>
        <rFont val="Arial"/>
        <family val="2"/>
      </rPr>
      <t>896</t>
    </r>
    <r>
      <rPr>
        <sz val="10"/>
        <color theme="1"/>
        <rFont val="Arial"/>
        <family val="2"/>
      </rPr>
      <t xml:space="preserve"> alumnos planificados para el año 2016</t>
    </r>
  </si>
  <si>
    <t>26.203 Raciones de almuerzo Escolar beneficiando a 896 alumnos de 4 Instituciones Educativas segùn autorización del MEC para el ejercicio 2016</t>
  </si>
  <si>
    <r>
      <rPr>
        <b/>
        <sz val="10"/>
        <color theme="1"/>
        <rFont val="Arial"/>
        <family val="2"/>
      </rPr>
      <t>0</t>
    </r>
    <r>
      <rPr>
        <sz val="10"/>
        <color theme="1"/>
        <rFont val="Arial"/>
        <family val="2"/>
      </rPr>
      <t xml:space="preserve"> m2 de Construcción del Local para Comedor de 66 m2 de Construccion de local para comedor, planificadas para el año 2016</t>
    </r>
  </si>
  <si>
    <t>66 m2 de Construcción de local para comedor en Escuela realizadas, según Presupuesto 2016</t>
  </si>
  <si>
    <r>
      <t xml:space="preserve">3 Deudas pagadas de Gastos de Capital pendientes de pago / de </t>
    </r>
    <r>
      <rPr>
        <b/>
        <sz val="10"/>
        <color theme="1"/>
        <rFont val="Arial"/>
        <family val="2"/>
      </rPr>
      <t>12</t>
    </r>
    <r>
      <rPr>
        <sz val="10"/>
        <color theme="1"/>
        <rFont val="Arial"/>
        <family val="2"/>
      </rPr>
      <t xml:space="preserve"> Deudas pagadas por gastos de Capital pendientes del ejercicio anterior planificadas para el año 2016</t>
    </r>
  </si>
  <si>
    <t xml:space="preserve">INFORME DE RESULTADOS DE GESTIÓN DE RECURSOS ESPECÍFICOS DE GOBIERNOS MUNICIPALES </t>
  </si>
  <si>
    <t>Art. 164 Ley N° 5554/2016</t>
  </si>
  <si>
    <t>INDICADORES DE DESEMPEÑO MUNICIPAL PARA ROYALTIES Y COMPENSACIONES</t>
  </si>
  <si>
    <t>Plan de Desarrollo Municipal 2016 - 2017</t>
  </si>
  <si>
    <t>0 m2 de refacción / de 200 m2 de refacción de Escuela básica Nº 405 Merardo Achucarro y Escuela Basica N° 1611 Doña Catalina Salinas de Caceres, planificada para el ejercicio año 2016</t>
  </si>
  <si>
    <t>200 m2 de refacción de Escuela realizada en Esc. básica Nº 405 Merardo Achucarro y Escuela Basica N° 1611 Doña Catalina Salinas de Caceres, según Presupuesto 2016</t>
  </si>
  <si>
    <r>
      <rPr>
        <b/>
        <sz val="10"/>
        <color theme="1"/>
        <rFont val="Arial"/>
        <family val="2"/>
      </rPr>
      <t xml:space="preserve">0 </t>
    </r>
    <r>
      <rPr>
        <sz val="10"/>
        <color theme="1"/>
        <rFont val="Arial"/>
        <family val="2"/>
      </rPr>
      <t>Construcción de Aulas de 4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Construcciones de Aulas en las Escuelas N° 2636 San Isidro, Esc. N° 3708 San Francisco, Esc. N° 405 Merardo Achucarro, Esc. N° 1611 Doña Catalina de Caceres, planificadas para el año 2016</t>
    </r>
  </si>
  <si>
    <r>
      <rPr>
        <b/>
        <sz val="10"/>
        <color theme="1"/>
        <rFont val="Arial"/>
        <family val="2"/>
      </rPr>
      <t xml:space="preserve">4 </t>
    </r>
    <r>
      <rPr>
        <sz val="10"/>
        <color theme="1"/>
        <rFont val="Arial"/>
        <family val="2"/>
      </rPr>
      <t>Construcciones de Aulas realizadas en las Escuelas N° 2636 San Isidro, Esc. N° 3708 San Francisco, Esc. N° 405 Merardo Achucarro, Esc. N° 1611 Doña Catalina de Caceres, según Presupuesto  2016</t>
    </r>
  </si>
  <si>
    <t>Honorarios</t>
  </si>
  <si>
    <t>42 Unidades de Utiles de oficina (7 Cartuchos de tinta, 5 cajas de boligrafos, 5 cajas de Grampas, 5 cajas de clip, 5 perforadores, 5 prescilladores y 10 tonners para fotocopiadores)</t>
  </si>
  <si>
    <t>27616 litros de combustibles a pagar según presupuesto 2016</t>
  </si>
  <si>
    <t xml:space="preserve"> 1 Servicios de Instalación de Software de sistema informático para base de datos de Recaudaciones y Registraciones Contables planificadas para el año 2016</t>
  </si>
  <si>
    <t>Software</t>
  </si>
  <si>
    <t>14 Servicos de Consultoría (7 Elaboraciones de Proyectos de Inversión de Infraestructura a ser finaciados con recursos Royalties y FONACIDE y 7 fizcalizaciones de Obras planificadas para el año 201614 Servicios de Consultoria realizadas según presupuesto 2016</t>
  </si>
  <si>
    <r>
      <rPr>
        <b/>
        <sz val="10"/>
        <color theme="1"/>
        <rFont val="Arial"/>
        <family val="2"/>
      </rPr>
      <t xml:space="preserve">0 </t>
    </r>
    <r>
      <rPr>
        <sz val="10"/>
        <color theme="1"/>
        <rFont val="Arial"/>
        <family val="2"/>
      </rPr>
      <t xml:space="preserve">m2 de reparaciones de </t>
    </r>
    <r>
      <rPr>
        <b/>
        <sz val="10"/>
        <color theme="1"/>
        <rFont val="Arial"/>
        <family val="2"/>
      </rPr>
      <t xml:space="preserve">780 </t>
    </r>
    <r>
      <rPr>
        <sz val="10"/>
        <color theme="1"/>
        <rFont val="Arial"/>
        <family val="2"/>
      </rPr>
      <t>m2 de reparaciones, limpieza y mejoramiento de accesos a locales escolares, planificados para el año 2016</t>
    </r>
  </si>
  <si>
    <r>
      <rPr>
        <b/>
        <sz val="10"/>
        <color theme="1"/>
        <rFont val="Arial"/>
        <family val="2"/>
      </rPr>
      <t xml:space="preserve">0 </t>
    </r>
    <r>
      <rPr>
        <sz val="10"/>
        <color theme="1"/>
        <rFont val="Arial"/>
        <family val="2"/>
      </rPr>
      <t xml:space="preserve">raciones de almuerzo escolar en el 1° Cuatrimestre de </t>
    </r>
    <r>
      <rPr>
        <b/>
        <sz val="10"/>
        <color theme="1"/>
        <rFont val="Arial"/>
        <family val="2"/>
      </rPr>
      <t>26.203</t>
    </r>
    <r>
      <rPr>
        <sz val="10"/>
        <color theme="1"/>
        <rFont val="Arial"/>
        <family val="2"/>
      </rPr>
      <t xml:space="preserve"> raciones planificadas para el año 2016</t>
    </r>
  </si>
  <si>
    <t>60 cuadras existentes en la judidicción del municipio con servicio de limpieza según Presupuesto 2016</t>
  </si>
  <si>
    <t>Bienes de Oficina e Insumos</t>
  </si>
  <si>
    <t>Deudas Flotantes de gastos de corrientes del Ejercicio Anterior</t>
  </si>
  <si>
    <r>
      <rPr>
        <b/>
        <sz val="10"/>
        <color theme="1"/>
        <rFont val="Arial"/>
        <family val="2"/>
      </rPr>
      <t>0</t>
    </r>
    <r>
      <rPr>
        <sz val="10"/>
        <color theme="1"/>
        <rFont val="Arial"/>
        <family val="2"/>
      </rPr>
      <t xml:space="preserve"> Deudas pagadas de Gastos de corrientes pendientes de pago / de </t>
    </r>
    <r>
      <rPr>
        <b/>
        <sz val="10"/>
        <color theme="1"/>
        <rFont val="Arial"/>
        <family val="2"/>
      </rPr>
      <t>12</t>
    </r>
    <r>
      <rPr>
        <sz val="10"/>
        <color theme="1"/>
        <rFont val="Arial"/>
        <family val="2"/>
      </rPr>
      <t xml:space="preserve"> Deudas pagadas por gastos de corrientes pendientes del ejercicio anterior planificadas para el año 2016</t>
    </r>
  </si>
  <si>
    <t>12 Deudas por gastos de corrientes pendientes de pago del ejercicio anterior según presupuesto 2016</t>
  </si>
  <si>
    <t>Trimestre</t>
  </si>
  <si>
    <t>SEGUNDO</t>
  </si>
  <si>
    <t>SAN PEDRO</t>
  </si>
  <si>
    <t>SAN PABLO</t>
  </si>
  <si>
    <r>
      <t xml:space="preserve">1 Deudas pagadas de Gastos de Corrientes pendientes de pago / de </t>
    </r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Deudas pagadas por gastos de Corrientes pendientes del ejercicio anterior planificadas para el año 2016</t>
    </r>
  </si>
  <si>
    <t>1 Deudas por gastos de corrientes pendientes de pago del ejercicio anterior según presupuesto 2016</t>
  </si>
  <si>
    <t>Deudas Flotantes de gastos de ccorrientes del Ejercicio Anterior</t>
  </si>
  <si>
    <t xml:space="preserve">Disminución de Gs. 81.400.000 a través de Resolución de Reprogramación de Presupuesto al rubro 960-30-003 </t>
  </si>
  <si>
    <t>Aumento de Gs. 81.400.000 a través de Resolución de Reprogramación de Presupuesto para pago de Deuda Pendiente ejercicio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</si>
</sst>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_(* #,##0_);_(* \(#,##0\);_(* &quot;-&quot;??_);_(@_)"/>
    <numFmt numFmtId="167" formatCode="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Black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left" vertical="center" wrapText="1"/>
    </xf>
    <xf numFmtId="166" fontId="7" fillId="0" borderId="2" xfId="1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66" fontId="7" fillId="0" borderId="2" xfId="1" applyNumberFormat="1" applyFont="1" applyFill="1" applyBorder="1" applyAlignment="1">
      <alignment vertical="center" wrapText="1"/>
    </xf>
    <xf numFmtId="166" fontId="7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left" vertical="center" wrapText="1"/>
    </xf>
    <xf numFmtId="1" fontId="7" fillId="0" borderId="0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7" fillId="0" borderId="6" xfId="1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166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/>
    <xf numFmtId="166" fontId="12" fillId="0" borderId="0" xfId="1" applyNumberFormat="1" applyFont="1" applyFill="1" applyAlignment="1">
      <alignment vertical="center"/>
    </xf>
    <xf numFmtId="166" fontId="7" fillId="0" borderId="2" xfId="1" applyNumberFormat="1" applyFont="1" applyFill="1" applyBorder="1" applyAlignment="1">
      <alignment vertical="center"/>
    </xf>
    <xf numFmtId="0" fontId="7" fillId="0" borderId="0" xfId="0" applyFont="1" applyFill="1"/>
    <xf numFmtId="9" fontId="7" fillId="0" borderId="2" xfId="4" applyFont="1" applyFill="1" applyBorder="1" applyAlignment="1">
      <alignment horizontal="left" vertical="center" wrapText="1" indent="1"/>
    </xf>
    <xf numFmtId="0" fontId="0" fillId="0" borderId="0" xfId="0" applyFont="1" applyFill="1"/>
    <xf numFmtId="0" fontId="10" fillId="0" borderId="3" xfId="0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indent="1"/>
    </xf>
    <xf numFmtId="0" fontId="15" fillId="0" borderId="8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166" fontId="7" fillId="0" borderId="3" xfId="1" applyNumberFormat="1" applyFont="1" applyFill="1" applyBorder="1" applyAlignment="1">
      <alignment horizontal="center" vertical="center" wrapText="1"/>
    </xf>
    <xf numFmtId="166" fontId="7" fillId="0" borderId="5" xfId="1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212725</xdr:colOff>
          <xdr:row>0</xdr:row>
          <xdr:rowOff>10583</xdr:rowOff>
        </xdr:from>
        <xdr:to>
          <xdr:col>11</xdr:col>
          <xdr:colOff>508000</xdr:colOff>
          <xdr:row>8</xdr:row>
          <xdr:rowOff>130956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2"/>
  <sheetViews>
    <sheetView showGridLines="0" tabSelected="1" view="pageBreakPreview" topLeftCell="B16" zoomScale="90" zoomScaleNormal="90" zoomScaleSheetLayoutView="90" zoomScalePageLayoutView="40" workbookViewId="0">
      <selection activeCell="D48" sqref="D48"/>
    </sheetView>
  </sheetViews>
  <sheetFormatPr baseColWidth="10" defaultRowHeight="15" x14ac:dyDescent="0.25"/>
  <cols>
    <col min="1" max="1" width="6" style="5" customWidth="1"/>
    <col min="2" max="2" width="28.28515625" style="5" customWidth="1"/>
    <col min="3" max="3" width="18.28515625" style="5" customWidth="1"/>
    <col min="4" max="4" width="38.42578125" style="5" customWidth="1"/>
    <col min="5" max="5" width="7.85546875" style="5" customWidth="1"/>
    <col min="6" max="8" width="4.7109375" style="5" customWidth="1"/>
    <col min="9" max="10" width="17" style="5" customWidth="1"/>
    <col min="11" max="11" width="6.42578125" style="5" customWidth="1"/>
    <col min="12" max="12" width="29.85546875" style="5" customWidth="1"/>
    <col min="13" max="13" width="10.7109375" style="5" customWidth="1"/>
    <col min="14" max="14" width="15.28515625" style="5" customWidth="1"/>
    <col min="15" max="15" width="9.7109375" style="5" customWidth="1"/>
    <col min="16" max="16" width="9.7109375" style="6" customWidth="1"/>
    <col min="17" max="17" width="10.140625" style="5" customWidth="1"/>
    <col min="18" max="18" width="25.140625" style="5" customWidth="1"/>
    <col min="19" max="19" width="23" style="7" customWidth="1"/>
    <col min="20" max="20" width="3.140625" style="5" customWidth="1"/>
    <col min="21" max="16384" width="11.42578125" style="5"/>
  </cols>
  <sheetData>
    <row r="1" spans="2:19" s="50" customFormat="1" x14ac:dyDescent="0.25"/>
    <row r="2" spans="2:19" s="50" customFormat="1" x14ac:dyDescent="0.25"/>
    <row r="3" spans="2:19" s="50" customFormat="1" x14ac:dyDescent="0.25"/>
    <row r="4" spans="2:19" s="50" customFormat="1" x14ac:dyDescent="0.25"/>
    <row r="5" spans="2:19" s="50" customFormat="1" x14ac:dyDescent="0.25"/>
    <row r="6" spans="2:19" s="50" customFormat="1" x14ac:dyDescent="0.25"/>
    <row r="7" spans="2:19" s="50" customFormat="1" x14ac:dyDescent="0.25"/>
    <row r="8" spans="2:19" s="50" customFormat="1" x14ac:dyDescent="0.25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2:19" s="50" customFormat="1" x14ac:dyDescent="0.25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spans="2:19" s="50" customFormat="1" ht="22.5" customHeight="1" x14ac:dyDescent="0.4">
      <c r="B10" s="6"/>
      <c r="C10" s="91" t="s">
        <v>135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</row>
    <row r="11" spans="2:19" s="50" customFormat="1" ht="22.5" customHeight="1" x14ac:dyDescent="0.25">
      <c r="B11" s="73" t="s">
        <v>136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2:19" s="50" customFormat="1" ht="18.75" x14ac:dyDescent="0.25">
      <c r="B12" s="95" t="s">
        <v>15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spans="2:19" s="50" customFormat="1" ht="17.25" x14ac:dyDescent="0.25">
      <c r="B13" s="71" t="s">
        <v>137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</row>
    <row r="14" spans="2:19" s="50" customFormat="1" ht="15.75" x14ac:dyDescent="0.25">
      <c r="B14" s="53" t="s">
        <v>4</v>
      </c>
      <c r="C14" s="72">
        <v>2016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</row>
    <row r="15" spans="2:19" s="50" customFormat="1" ht="15.75" x14ac:dyDescent="0.25">
      <c r="B15" s="53" t="s">
        <v>156</v>
      </c>
      <c r="C15" s="72" t="s">
        <v>157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</row>
    <row r="16" spans="2:19" s="50" customFormat="1" ht="15.75" x14ac:dyDescent="0.25">
      <c r="B16" s="53" t="s">
        <v>0</v>
      </c>
      <c r="C16" s="72" t="s">
        <v>158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</row>
    <row r="17" spans="2:20" s="50" customFormat="1" ht="15.75" x14ac:dyDescent="0.25">
      <c r="B17" s="53" t="s">
        <v>1</v>
      </c>
      <c r="C17" s="72" t="s">
        <v>159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</row>
    <row r="18" spans="2:20" s="50" customFormat="1" ht="15.75" x14ac:dyDescent="0.25">
      <c r="B18" s="51" t="s">
        <v>35</v>
      </c>
      <c r="C18" s="72" t="s">
        <v>138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</row>
    <row r="19" spans="2:20" s="20" customFormat="1" ht="15.75" x14ac:dyDescent="0.25">
      <c r="B19" s="80" t="s">
        <v>9</v>
      </c>
      <c r="C19" s="80" t="s">
        <v>8</v>
      </c>
      <c r="D19" s="80" t="s">
        <v>62</v>
      </c>
      <c r="E19" s="80" t="s">
        <v>14</v>
      </c>
      <c r="F19" s="80"/>
      <c r="G19" s="80"/>
      <c r="H19" s="80"/>
      <c r="I19" s="80" t="s">
        <v>19</v>
      </c>
      <c r="J19" s="80" t="s">
        <v>17</v>
      </c>
      <c r="K19" s="80" t="s">
        <v>3</v>
      </c>
      <c r="L19" s="80" t="s">
        <v>18</v>
      </c>
      <c r="M19" s="80"/>
      <c r="N19" s="80"/>
      <c r="O19" s="80"/>
      <c r="P19" s="80"/>
      <c r="Q19" s="80"/>
      <c r="R19" s="80"/>
      <c r="S19" s="92" t="s">
        <v>60</v>
      </c>
    </row>
    <row r="20" spans="2:20" s="20" customFormat="1" ht="15.75" x14ac:dyDescent="0.25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 t="s">
        <v>36</v>
      </c>
      <c r="M20" s="80"/>
      <c r="N20" s="80"/>
      <c r="O20" s="80" t="s">
        <v>2</v>
      </c>
      <c r="P20" s="80" t="s">
        <v>16</v>
      </c>
      <c r="Q20" s="80" t="s">
        <v>3</v>
      </c>
      <c r="R20" s="80" t="s">
        <v>10</v>
      </c>
      <c r="S20" s="93"/>
    </row>
    <row r="21" spans="2:20" s="20" customFormat="1" ht="47.25" x14ac:dyDescent="0.25">
      <c r="B21" s="80"/>
      <c r="C21" s="80"/>
      <c r="D21" s="80"/>
      <c r="E21" s="52" t="s">
        <v>13</v>
      </c>
      <c r="F21" s="52" t="s">
        <v>11</v>
      </c>
      <c r="G21" s="52" t="s">
        <v>12</v>
      </c>
      <c r="H21" s="52" t="s">
        <v>20</v>
      </c>
      <c r="I21" s="80"/>
      <c r="J21" s="80"/>
      <c r="K21" s="80"/>
      <c r="L21" s="52" t="s">
        <v>5</v>
      </c>
      <c r="M21" s="52" t="s">
        <v>6</v>
      </c>
      <c r="N21" s="52" t="s">
        <v>7</v>
      </c>
      <c r="O21" s="80"/>
      <c r="P21" s="80"/>
      <c r="Q21" s="80"/>
      <c r="R21" s="80"/>
      <c r="S21" s="94"/>
    </row>
    <row r="22" spans="2:20" s="20" customFormat="1" ht="93" hidden="1" customHeight="1" x14ac:dyDescent="0.25">
      <c r="B22" s="68" t="s">
        <v>120</v>
      </c>
      <c r="C22" s="58" t="s">
        <v>70</v>
      </c>
      <c r="D22" s="9" t="s">
        <v>71</v>
      </c>
      <c r="E22" s="59">
        <v>2</v>
      </c>
      <c r="F22" s="59">
        <v>30</v>
      </c>
      <c r="G22" s="60">
        <v>11</v>
      </c>
      <c r="H22" s="59">
        <v>141</v>
      </c>
      <c r="I22" s="61">
        <v>26000000</v>
      </c>
      <c r="J22" s="55">
        <v>0</v>
      </c>
      <c r="K22" s="11">
        <f t="shared" ref="K22" si="0">+J22/I22*100</f>
        <v>0</v>
      </c>
      <c r="L22" s="9" t="s">
        <v>72</v>
      </c>
      <c r="M22" s="12">
        <v>13</v>
      </c>
      <c r="N22" s="13" t="s">
        <v>77</v>
      </c>
      <c r="O22" s="12">
        <v>13</v>
      </c>
      <c r="P22" s="12">
        <v>0</v>
      </c>
      <c r="Q22" s="11">
        <f>P22/O22*100</f>
        <v>0</v>
      </c>
      <c r="R22" s="58" t="s">
        <v>24</v>
      </c>
      <c r="S22" s="14"/>
      <c r="T22" s="15"/>
    </row>
    <row r="23" spans="2:20" s="16" customFormat="1" ht="72.75" hidden="1" customHeight="1" x14ac:dyDescent="0.25">
      <c r="B23" s="70"/>
      <c r="C23" s="58" t="s">
        <v>22</v>
      </c>
      <c r="D23" s="9" t="s">
        <v>74</v>
      </c>
      <c r="E23" s="59">
        <v>2</v>
      </c>
      <c r="F23" s="59">
        <v>30</v>
      </c>
      <c r="G23" s="60">
        <v>11</v>
      </c>
      <c r="H23" s="59">
        <v>144</v>
      </c>
      <c r="I23" s="61">
        <v>133639243</v>
      </c>
      <c r="J23" s="55">
        <v>36585000</v>
      </c>
      <c r="K23" s="11">
        <f t="shared" ref="K23:K30" si="1">+J23/I23*100</f>
        <v>27.375940763148442</v>
      </c>
      <c r="L23" s="9" t="s">
        <v>151</v>
      </c>
      <c r="M23" s="12">
        <v>60</v>
      </c>
      <c r="N23" s="13" t="s">
        <v>23</v>
      </c>
      <c r="O23" s="12">
        <v>60</v>
      </c>
      <c r="P23" s="12">
        <v>16</v>
      </c>
      <c r="Q23" s="11">
        <f>P23/O23*100</f>
        <v>26.666666666666668</v>
      </c>
      <c r="R23" s="58" t="s">
        <v>24</v>
      </c>
      <c r="S23" s="14"/>
      <c r="T23" s="15"/>
    </row>
    <row r="24" spans="2:20" s="16" customFormat="1" ht="63.75" hidden="1" customHeight="1" x14ac:dyDescent="0.25">
      <c r="B24" s="70"/>
      <c r="C24" s="58" t="s">
        <v>38</v>
      </c>
      <c r="D24" s="17" t="s">
        <v>75</v>
      </c>
      <c r="E24" s="59">
        <v>2</v>
      </c>
      <c r="F24" s="59">
        <v>30</v>
      </c>
      <c r="G24" s="60">
        <v>11</v>
      </c>
      <c r="H24" s="59">
        <v>145</v>
      </c>
      <c r="I24" s="61">
        <v>81000000</v>
      </c>
      <c r="J24" s="55">
        <v>12500000</v>
      </c>
      <c r="K24" s="11">
        <f t="shared" si="1"/>
        <v>15.432098765432098</v>
      </c>
      <c r="L24" s="9" t="s">
        <v>73</v>
      </c>
      <c r="M24" s="12">
        <v>13</v>
      </c>
      <c r="N24" s="13" t="s">
        <v>143</v>
      </c>
      <c r="O24" s="12">
        <v>13</v>
      </c>
      <c r="P24" s="12">
        <v>2</v>
      </c>
      <c r="Q24" s="11">
        <f t="shared" ref="Q24:Q44" si="2">P24/O24*100</f>
        <v>15.384615384615385</v>
      </c>
      <c r="R24" s="58" t="s">
        <v>39</v>
      </c>
      <c r="S24" s="14"/>
      <c r="T24" s="15"/>
    </row>
    <row r="25" spans="2:20" s="16" customFormat="1" ht="82.5" hidden="1" customHeight="1" x14ac:dyDescent="0.25">
      <c r="B25" s="70"/>
      <c r="C25" s="58" t="s">
        <v>40</v>
      </c>
      <c r="D25" s="9" t="s">
        <v>79</v>
      </c>
      <c r="E25" s="59">
        <v>2</v>
      </c>
      <c r="F25" s="59">
        <v>30</v>
      </c>
      <c r="G25" s="60">
        <v>11</v>
      </c>
      <c r="H25" s="59">
        <v>240</v>
      </c>
      <c r="I25" s="61">
        <v>27856070</v>
      </c>
      <c r="J25" s="55">
        <v>0</v>
      </c>
      <c r="K25" s="11">
        <f t="shared" si="1"/>
        <v>0</v>
      </c>
      <c r="L25" s="9" t="s">
        <v>80</v>
      </c>
      <c r="M25" s="12">
        <v>12</v>
      </c>
      <c r="N25" s="13" t="s">
        <v>56</v>
      </c>
      <c r="O25" s="12">
        <v>12</v>
      </c>
      <c r="P25" s="12">
        <v>0</v>
      </c>
      <c r="Q25" s="11">
        <f t="shared" si="2"/>
        <v>0</v>
      </c>
      <c r="R25" s="58" t="s">
        <v>25</v>
      </c>
      <c r="S25" s="14"/>
      <c r="T25" s="15"/>
    </row>
    <row r="26" spans="2:20" s="16" customFormat="1" ht="76.5" hidden="1" x14ac:dyDescent="0.25">
      <c r="B26" s="70"/>
      <c r="C26" s="58" t="s">
        <v>41</v>
      </c>
      <c r="D26" s="17" t="s">
        <v>78</v>
      </c>
      <c r="E26" s="59">
        <v>2</v>
      </c>
      <c r="F26" s="59">
        <v>30</v>
      </c>
      <c r="G26" s="60">
        <v>11</v>
      </c>
      <c r="H26" s="59">
        <v>260</v>
      </c>
      <c r="I26" s="61">
        <v>52511096</v>
      </c>
      <c r="J26" s="55">
        <v>4000000</v>
      </c>
      <c r="K26" s="11">
        <f t="shared" si="1"/>
        <v>7.6174376554623811</v>
      </c>
      <c r="L26" s="17" t="s">
        <v>76</v>
      </c>
      <c r="M26" s="12">
        <v>13</v>
      </c>
      <c r="N26" s="13" t="s">
        <v>77</v>
      </c>
      <c r="O26" s="12">
        <v>13</v>
      </c>
      <c r="P26" s="12">
        <v>1</v>
      </c>
      <c r="Q26" s="11">
        <f t="shared" si="2"/>
        <v>7.6923076923076925</v>
      </c>
      <c r="R26" s="58" t="s">
        <v>43</v>
      </c>
      <c r="S26" s="14"/>
      <c r="T26" s="15"/>
    </row>
    <row r="27" spans="2:20" s="16" customFormat="1" ht="96" hidden="1" customHeight="1" x14ac:dyDescent="0.25">
      <c r="B27" s="70"/>
      <c r="C27" s="58" t="s">
        <v>152</v>
      </c>
      <c r="D27" s="17" t="s">
        <v>81</v>
      </c>
      <c r="E27" s="59">
        <v>2</v>
      </c>
      <c r="F27" s="59">
        <v>30</v>
      </c>
      <c r="G27" s="60">
        <v>11</v>
      </c>
      <c r="H27" s="59">
        <v>340</v>
      </c>
      <c r="I27" s="61">
        <v>8000000</v>
      </c>
      <c r="J27" s="55">
        <v>1150000</v>
      </c>
      <c r="K27" s="11">
        <f t="shared" si="1"/>
        <v>14.374999999999998</v>
      </c>
      <c r="L27" s="17" t="s">
        <v>144</v>
      </c>
      <c r="M27" s="12">
        <v>42</v>
      </c>
      <c r="N27" s="13" t="s">
        <v>37</v>
      </c>
      <c r="O27" s="12">
        <v>42</v>
      </c>
      <c r="P27" s="12">
        <v>6</v>
      </c>
      <c r="Q27" s="11">
        <f t="shared" si="2"/>
        <v>14.285714285714285</v>
      </c>
      <c r="R27" s="58"/>
      <c r="S27" s="14"/>
      <c r="T27" s="15"/>
    </row>
    <row r="28" spans="2:20" s="16" customFormat="1" ht="72.75" hidden="1" customHeight="1" x14ac:dyDescent="0.25">
      <c r="B28" s="70"/>
      <c r="C28" s="58" t="s">
        <v>27</v>
      </c>
      <c r="D28" s="9" t="s">
        <v>82</v>
      </c>
      <c r="E28" s="59">
        <v>2</v>
      </c>
      <c r="F28" s="59">
        <v>30</v>
      </c>
      <c r="G28" s="60">
        <v>11</v>
      </c>
      <c r="H28" s="59">
        <v>360</v>
      </c>
      <c r="I28" s="61">
        <v>162933000</v>
      </c>
      <c r="J28" s="55">
        <v>31000000</v>
      </c>
      <c r="K28" s="11">
        <f t="shared" si="1"/>
        <v>19.026225503734665</v>
      </c>
      <c r="L28" s="9" t="s">
        <v>145</v>
      </c>
      <c r="M28" s="12">
        <v>27616</v>
      </c>
      <c r="N28" s="13" t="s">
        <v>28</v>
      </c>
      <c r="O28" s="12">
        <v>27616</v>
      </c>
      <c r="P28" s="12">
        <v>5247</v>
      </c>
      <c r="Q28" s="11">
        <f t="shared" si="2"/>
        <v>18.999855156431057</v>
      </c>
      <c r="R28" s="58" t="s">
        <v>29</v>
      </c>
      <c r="S28" s="14"/>
      <c r="T28" s="15"/>
    </row>
    <row r="29" spans="2:20" s="16" customFormat="1" ht="68.25" hidden="1" customHeight="1" x14ac:dyDescent="0.25">
      <c r="B29" s="70"/>
      <c r="C29" s="58" t="s">
        <v>42</v>
      </c>
      <c r="D29" s="9" t="s">
        <v>84</v>
      </c>
      <c r="E29" s="59">
        <v>2</v>
      </c>
      <c r="F29" s="59">
        <v>30</v>
      </c>
      <c r="G29" s="60">
        <v>11</v>
      </c>
      <c r="H29" s="59">
        <v>390</v>
      </c>
      <c r="I29" s="61">
        <v>29360000</v>
      </c>
      <c r="J29" s="55">
        <v>4238000</v>
      </c>
      <c r="K29" s="11">
        <f t="shared" si="1"/>
        <v>14.434604904632153</v>
      </c>
      <c r="L29" s="9" t="s">
        <v>83</v>
      </c>
      <c r="M29" s="12">
        <v>29</v>
      </c>
      <c r="N29" s="13" t="s">
        <v>37</v>
      </c>
      <c r="O29" s="12">
        <v>29</v>
      </c>
      <c r="P29" s="12">
        <v>4</v>
      </c>
      <c r="Q29" s="11">
        <f t="shared" si="2"/>
        <v>13.793103448275861</v>
      </c>
      <c r="R29" s="58" t="s">
        <v>44</v>
      </c>
      <c r="S29" s="14"/>
      <c r="T29" s="15"/>
    </row>
    <row r="30" spans="2:20" s="45" customFormat="1" ht="96.75" hidden="1" customHeight="1" x14ac:dyDescent="0.2">
      <c r="B30" s="70" t="s">
        <v>120</v>
      </c>
      <c r="C30" s="58" t="s">
        <v>153</v>
      </c>
      <c r="D30" s="9" t="s">
        <v>154</v>
      </c>
      <c r="E30" s="59">
        <v>2</v>
      </c>
      <c r="F30" s="59">
        <v>30</v>
      </c>
      <c r="G30" s="60">
        <v>11</v>
      </c>
      <c r="H30" s="59">
        <v>960</v>
      </c>
      <c r="I30" s="61">
        <v>41801315</v>
      </c>
      <c r="J30" s="55">
        <v>0</v>
      </c>
      <c r="K30" s="56">
        <f t="shared" si="1"/>
        <v>0</v>
      </c>
      <c r="L30" s="9" t="s">
        <v>155</v>
      </c>
      <c r="M30" s="18">
        <v>12</v>
      </c>
      <c r="N30" s="13" t="s">
        <v>113</v>
      </c>
      <c r="O30" s="18">
        <v>12</v>
      </c>
      <c r="P30" s="18">
        <v>0</v>
      </c>
      <c r="Q30" s="8">
        <f t="shared" si="2"/>
        <v>0</v>
      </c>
      <c r="R30" s="58" t="s">
        <v>114</v>
      </c>
      <c r="S30" s="47"/>
      <c r="T30" s="46"/>
    </row>
    <row r="31" spans="2:20" s="16" customFormat="1" ht="93.75" hidden="1" customHeight="1" x14ac:dyDescent="0.25">
      <c r="B31" s="70"/>
      <c r="C31" s="58" t="s">
        <v>57</v>
      </c>
      <c r="D31" s="9" t="s">
        <v>65</v>
      </c>
      <c r="E31" s="59">
        <v>2</v>
      </c>
      <c r="F31" s="59">
        <v>30</v>
      </c>
      <c r="G31" s="60">
        <v>11</v>
      </c>
      <c r="H31" s="59">
        <v>510</v>
      </c>
      <c r="I31" s="61">
        <v>89540000</v>
      </c>
      <c r="J31" s="55">
        <v>0</v>
      </c>
      <c r="K31" s="11">
        <f t="shared" ref="K31:K39" si="3">+J31/I31*100</f>
        <v>0</v>
      </c>
      <c r="L31" s="9" t="s">
        <v>85</v>
      </c>
      <c r="M31" s="18">
        <v>1</v>
      </c>
      <c r="N31" s="13" t="s">
        <v>58</v>
      </c>
      <c r="O31" s="18">
        <v>1</v>
      </c>
      <c r="P31" s="18">
        <v>0</v>
      </c>
      <c r="Q31" s="11">
        <f t="shared" si="2"/>
        <v>0</v>
      </c>
      <c r="R31" s="58" t="s">
        <v>59</v>
      </c>
      <c r="S31" s="14"/>
      <c r="T31" s="15"/>
    </row>
    <row r="32" spans="2:20" s="16" customFormat="1" ht="79.5" hidden="1" customHeight="1" x14ac:dyDescent="0.25">
      <c r="B32" s="70"/>
      <c r="C32" s="77" t="s">
        <v>32</v>
      </c>
      <c r="D32" s="17" t="s">
        <v>87</v>
      </c>
      <c r="E32" s="59">
        <v>2</v>
      </c>
      <c r="F32" s="59">
        <v>30</v>
      </c>
      <c r="G32" s="60">
        <v>11</v>
      </c>
      <c r="H32" s="59">
        <v>520</v>
      </c>
      <c r="I32" s="61">
        <v>137545600</v>
      </c>
      <c r="J32" s="55">
        <v>82527360</v>
      </c>
      <c r="K32" s="11">
        <f t="shared" si="3"/>
        <v>60</v>
      </c>
      <c r="L32" s="17" t="s">
        <v>86</v>
      </c>
      <c r="M32" s="12">
        <v>10</v>
      </c>
      <c r="N32" s="13" t="s">
        <v>26</v>
      </c>
      <c r="O32" s="12">
        <v>10</v>
      </c>
      <c r="P32" s="12">
        <v>6</v>
      </c>
      <c r="Q32" s="11">
        <f t="shared" si="2"/>
        <v>60</v>
      </c>
      <c r="R32" s="58" t="s">
        <v>31</v>
      </c>
      <c r="S32" s="14"/>
      <c r="T32" s="15"/>
    </row>
    <row r="33" spans="2:20" s="16" customFormat="1" ht="80.25" hidden="1" customHeight="1" x14ac:dyDescent="0.25">
      <c r="B33" s="70"/>
      <c r="C33" s="78"/>
      <c r="D33" s="17" t="s">
        <v>88</v>
      </c>
      <c r="E33" s="59">
        <v>2</v>
      </c>
      <c r="F33" s="59">
        <v>30</v>
      </c>
      <c r="G33" s="60">
        <v>11</v>
      </c>
      <c r="H33" s="59">
        <v>520</v>
      </c>
      <c r="I33" s="61">
        <v>138417100</v>
      </c>
      <c r="J33" s="55">
        <v>138417100</v>
      </c>
      <c r="K33" s="11">
        <f t="shared" si="3"/>
        <v>100</v>
      </c>
      <c r="L33" s="17" t="s">
        <v>89</v>
      </c>
      <c r="M33" s="18">
        <v>11</v>
      </c>
      <c r="N33" s="13" t="s">
        <v>26</v>
      </c>
      <c r="O33" s="12">
        <v>11</v>
      </c>
      <c r="P33" s="12">
        <v>11</v>
      </c>
      <c r="Q33" s="11">
        <f t="shared" si="2"/>
        <v>100</v>
      </c>
      <c r="R33" s="58" t="s">
        <v>31</v>
      </c>
      <c r="S33" s="14"/>
      <c r="T33" s="15"/>
    </row>
    <row r="34" spans="2:20" s="16" customFormat="1" ht="80.25" hidden="1" customHeight="1" x14ac:dyDescent="0.25">
      <c r="B34" s="70"/>
      <c r="C34" s="78"/>
      <c r="D34" s="17" t="s">
        <v>90</v>
      </c>
      <c r="E34" s="59">
        <v>2</v>
      </c>
      <c r="F34" s="59">
        <v>30</v>
      </c>
      <c r="G34" s="60">
        <v>11</v>
      </c>
      <c r="H34" s="59">
        <v>520</v>
      </c>
      <c r="I34" s="61">
        <v>15000000</v>
      </c>
      <c r="J34" s="55">
        <v>15000000</v>
      </c>
      <c r="K34" s="11">
        <f t="shared" ref="K34" si="4">+J34/I34*100</f>
        <v>100</v>
      </c>
      <c r="L34" s="17" t="s">
        <v>91</v>
      </c>
      <c r="M34" s="18">
        <v>1500</v>
      </c>
      <c r="N34" s="13" t="s">
        <v>92</v>
      </c>
      <c r="O34" s="12">
        <v>1500</v>
      </c>
      <c r="P34" s="12">
        <v>1500</v>
      </c>
      <c r="Q34" s="11">
        <f t="shared" ref="Q34" si="5">P34/O34*100</f>
        <v>100</v>
      </c>
      <c r="R34" s="58" t="s">
        <v>31</v>
      </c>
      <c r="S34" s="14"/>
      <c r="T34" s="15"/>
    </row>
    <row r="35" spans="2:20" s="16" customFormat="1" ht="80.25" hidden="1" customHeight="1" x14ac:dyDescent="0.25">
      <c r="B35" s="70"/>
      <c r="C35" s="78"/>
      <c r="D35" s="17" t="s">
        <v>94</v>
      </c>
      <c r="E35" s="59">
        <v>2</v>
      </c>
      <c r="F35" s="59">
        <v>30</v>
      </c>
      <c r="G35" s="60">
        <v>11</v>
      </c>
      <c r="H35" s="59">
        <v>520</v>
      </c>
      <c r="I35" s="61">
        <v>48590000</v>
      </c>
      <c r="J35" s="55">
        <v>38590000</v>
      </c>
      <c r="K35" s="11">
        <f t="shared" ref="K35" si="6">+J35/I35*100</f>
        <v>79.41963366947931</v>
      </c>
      <c r="L35" s="17" t="s">
        <v>93</v>
      </c>
      <c r="M35" s="18">
        <v>4000</v>
      </c>
      <c r="N35" s="13" t="s">
        <v>92</v>
      </c>
      <c r="O35" s="12">
        <v>4000</v>
      </c>
      <c r="P35" s="12">
        <v>3160</v>
      </c>
      <c r="Q35" s="11">
        <f t="shared" ref="Q35" si="7">P35/O35*100</f>
        <v>79</v>
      </c>
      <c r="R35" s="58" t="s">
        <v>31</v>
      </c>
      <c r="S35" s="14"/>
      <c r="T35" s="15"/>
    </row>
    <row r="36" spans="2:20" s="16" customFormat="1" ht="81.75" hidden="1" customHeight="1" x14ac:dyDescent="0.25">
      <c r="B36" s="70"/>
      <c r="C36" s="78"/>
      <c r="D36" s="17" t="s">
        <v>67</v>
      </c>
      <c r="E36" s="59">
        <v>2</v>
      </c>
      <c r="F36" s="59">
        <v>30</v>
      </c>
      <c r="G36" s="60">
        <v>11</v>
      </c>
      <c r="H36" s="59">
        <v>520</v>
      </c>
      <c r="I36" s="61">
        <v>137140000</v>
      </c>
      <c r="J36" s="55">
        <v>0</v>
      </c>
      <c r="K36" s="11">
        <f t="shared" si="3"/>
        <v>0</v>
      </c>
      <c r="L36" s="17" t="s">
        <v>68</v>
      </c>
      <c r="M36" s="12">
        <v>7</v>
      </c>
      <c r="N36" s="13" t="s">
        <v>26</v>
      </c>
      <c r="O36" s="12">
        <v>7</v>
      </c>
      <c r="P36" s="12">
        <v>0</v>
      </c>
      <c r="Q36" s="11">
        <f t="shared" si="2"/>
        <v>0</v>
      </c>
      <c r="R36" s="58" t="s">
        <v>31</v>
      </c>
      <c r="S36" s="14"/>
      <c r="T36" s="15"/>
    </row>
    <row r="37" spans="2:20" s="16" customFormat="1" ht="78" hidden="1" customHeight="1" x14ac:dyDescent="0.25">
      <c r="B37" s="70"/>
      <c r="C37" s="78"/>
      <c r="D37" s="17" t="s">
        <v>66</v>
      </c>
      <c r="E37" s="59">
        <v>2</v>
      </c>
      <c r="F37" s="59">
        <v>30</v>
      </c>
      <c r="G37" s="60">
        <v>11</v>
      </c>
      <c r="H37" s="59">
        <v>520</v>
      </c>
      <c r="I37" s="61">
        <v>134629415</v>
      </c>
      <c r="J37" s="55">
        <v>0</v>
      </c>
      <c r="K37" s="11">
        <f t="shared" ref="K37" si="8">+J37/I37*100</f>
        <v>0</v>
      </c>
      <c r="L37" s="17" t="s">
        <v>69</v>
      </c>
      <c r="M37" s="12">
        <v>7</v>
      </c>
      <c r="N37" s="13" t="s">
        <v>26</v>
      </c>
      <c r="O37" s="12">
        <v>7</v>
      </c>
      <c r="P37" s="12">
        <v>0</v>
      </c>
      <c r="Q37" s="11">
        <f t="shared" ref="Q37" si="9">P37/O37*100</f>
        <v>0</v>
      </c>
      <c r="R37" s="58" t="s">
        <v>31</v>
      </c>
      <c r="S37" s="14"/>
      <c r="T37" s="15"/>
    </row>
    <row r="38" spans="2:20" s="16" customFormat="1" ht="78.75" hidden="1" customHeight="1" x14ac:dyDescent="0.25">
      <c r="B38" s="70"/>
      <c r="C38" s="79"/>
      <c r="D38" s="9" t="s">
        <v>95</v>
      </c>
      <c r="E38" s="59">
        <v>2</v>
      </c>
      <c r="F38" s="59">
        <v>30</v>
      </c>
      <c r="G38" s="60">
        <v>11</v>
      </c>
      <c r="H38" s="59">
        <v>520</v>
      </c>
      <c r="I38" s="61">
        <f>285000000-48590000</f>
        <v>236410000</v>
      </c>
      <c r="J38" s="55">
        <v>0</v>
      </c>
      <c r="K38" s="11">
        <f t="shared" si="3"/>
        <v>0</v>
      </c>
      <c r="L38" s="9" t="s">
        <v>96</v>
      </c>
      <c r="M38" s="12">
        <v>3377</v>
      </c>
      <c r="N38" s="13" t="s">
        <v>126</v>
      </c>
      <c r="O38" s="12">
        <v>3377</v>
      </c>
      <c r="P38" s="12">
        <v>0</v>
      </c>
      <c r="Q38" s="11">
        <f t="shared" si="2"/>
        <v>0</v>
      </c>
      <c r="R38" s="58" t="s">
        <v>31</v>
      </c>
      <c r="S38" s="14"/>
      <c r="T38" s="15"/>
    </row>
    <row r="39" spans="2:20" s="16" customFormat="1" ht="48.75" hidden="1" customHeight="1" x14ac:dyDescent="0.25">
      <c r="B39" s="70" t="s">
        <v>120</v>
      </c>
      <c r="C39" s="77" t="s">
        <v>45</v>
      </c>
      <c r="D39" s="9" t="s">
        <v>101</v>
      </c>
      <c r="E39" s="59">
        <v>2</v>
      </c>
      <c r="F39" s="59">
        <v>30</v>
      </c>
      <c r="G39" s="60">
        <v>11</v>
      </c>
      <c r="H39" s="59">
        <v>530</v>
      </c>
      <c r="I39" s="61">
        <v>545069649</v>
      </c>
      <c r="J39" s="55">
        <v>0</v>
      </c>
      <c r="K39" s="11">
        <f t="shared" si="3"/>
        <v>0</v>
      </c>
      <c r="L39" s="9" t="s">
        <v>100</v>
      </c>
      <c r="M39" s="12">
        <v>1</v>
      </c>
      <c r="N39" s="13" t="s">
        <v>51</v>
      </c>
      <c r="O39" s="12">
        <v>1</v>
      </c>
      <c r="P39" s="12">
        <v>0</v>
      </c>
      <c r="Q39" s="11">
        <f t="shared" si="2"/>
        <v>0</v>
      </c>
      <c r="R39" s="58" t="s">
        <v>106</v>
      </c>
      <c r="S39" s="14"/>
      <c r="T39" s="15"/>
    </row>
    <row r="40" spans="2:20" s="16" customFormat="1" ht="69.75" hidden="1" customHeight="1" x14ac:dyDescent="0.25">
      <c r="B40" s="70"/>
      <c r="C40" s="79"/>
      <c r="D40" s="9" t="s">
        <v>102</v>
      </c>
      <c r="E40" s="59">
        <v>2</v>
      </c>
      <c r="F40" s="59">
        <v>30</v>
      </c>
      <c r="G40" s="60">
        <v>11</v>
      </c>
      <c r="H40" s="59">
        <v>530</v>
      </c>
      <c r="I40" s="61">
        <v>9387000</v>
      </c>
      <c r="J40" s="55">
        <v>9387000</v>
      </c>
      <c r="K40" s="11">
        <f t="shared" ref="K40:K41" si="10">+J40/I40*100</f>
        <v>100</v>
      </c>
      <c r="L40" s="9" t="s">
        <v>103</v>
      </c>
      <c r="M40" s="12">
        <v>3</v>
      </c>
      <c r="N40" s="13" t="s">
        <v>51</v>
      </c>
      <c r="O40" s="12">
        <v>3</v>
      </c>
      <c r="P40" s="12">
        <v>3</v>
      </c>
      <c r="Q40" s="11">
        <f t="shared" ref="Q40" si="11">P40/O40*100</f>
        <v>100</v>
      </c>
      <c r="R40" s="58" t="s">
        <v>106</v>
      </c>
      <c r="S40" s="14"/>
      <c r="T40" s="15"/>
    </row>
    <row r="41" spans="2:20" s="16" customFormat="1" ht="111.75" hidden="1" customHeight="1" x14ac:dyDescent="0.25">
      <c r="B41" s="70"/>
      <c r="C41" s="58" t="s">
        <v>46</v>
      </c>
      <c r="D41" s="9" t="s">
        <v>105</v>
      </c>
      <c r="E41" s="59">
        <v>2</v>
      </c>
      <c r="F41" s="59">
        <v>30</v>
      </c>
      <c r="G41" s="60">
        <v>11</v>
      </c>
      <c r="H41" s="59">
        <v>540</v>
      </c>
      <c r="I41" s="61">
        <v>45700000</v>
      </c>
      <c r="J41" s="55">
        <v>2000000</v>
      </c>
      <c r="K41" s="11">
        <f t="shared" si="10"/>
        <v>4.3763676148796495</v>
      </c>
      <c r="L41" s="9" t="s">
        <v>104</v>
      </c>
      <c r="M41" s="12">
        <v>18</v>
      </c>
      <c r="N41" s="13" t="s">
        <v>51</v>
      </c>
      <c r="O41" s="12">
        <v>18</v>
      </c>
      <c r="P41" s="12">
        <v>1</v>
      </c>
      <c r="Q41" s="11">
        <f t="shared" si="2"/>
        <v>5.5555555555555554</v>
      </c>
      <c r="R41" s="58" t="s">
        <v>106</v>
      </c>
      <c r="S41" s="14"/>
      <c r="T41" s="15"/>
    </row>
    <row r="42" spans="2:20" s="16" customFormat="1" ht="156" hidden="1" customHeight="1" x14ac:dyDescent="0.25">
      <c r="B42" s="70"/>
      <c r="C42" s="58" t="s">
        <v>97</v>
      </c>
      <c r="D42" s="9" t="s">
        <v>98</v>
      </c>
      <c r="E42" s="59">
        <v>2</v>
      </c>
      <c r="F42" s="59">
        <v>30</v>
      </c>
      <c r="G42" s="60">
        <v>11</v>
      </c>
      <c r="H42" s="59">
        <v>570</v>
      </c>
      <c r="I42" s="61">
        <v>45000000</v>
      </c>
      <c r="J42" s="55">
        <v>0</v>
      </c>
      <c r="K42" s="11">
        <f t="shared" ref="K42" si="12">+J42/I42*100</f>
        <v>0</v>
      </c>
      <c r="L42" s="9" t="s">
        <v>146</v>
      </c>
      <c r="M42" s="12">
        <v>1</v>
      </c>
      <c r="N42" s="13" t="s">
        <v>147</v>
      </c>
      <c r="O42" s="12">
        <v>1</v>
      </c>
      <c r="P42" s="12">
        <v>0</v>
      </c>
      <c r="Q42" s="11">
        <f t="shared" ref="Q42" si="13">P42/O42*100</f>
        <v>0</v>
      </c>
      <c r="R42" s="58" t="s">
        <v>107</v>
      </c>
      <c r="S42" s="14"/>
      <c r="T42" s="15"/>
    </row>
    <row r="43" spans="2:20" s="16" customFormat="1" ht="156" hidden="1" customHeight="1" x14ac:dyDescent="0.25">
      <c r="B43" s="70"/>
      <c r="C43" s="58" t="s">
        <v>99</v>
      </c>
      <c r="D43" s="9" t="s">
        <v>109</v>
      </c>
      <c r="E43" s="59">
        <v>2</v>
      </c>
      <c r="F43" s="59">
        <v>30</v>
      </c>
      <c r="G43" s="60">
        <v>11</v>
      </c>
      <c r="H43" s="59">
        <v>580</v>
      </c>
      <c r="I43" s="61">
        <v>140292239</v>
      </c>
      <c r="J43" s="55">
        <v>29548248</v>
      </c>
      <c r="K43" s="11">
        <f t="shared" ref="K43:K46" si="14">+J43/I43*100</f>
        <v>21.061926312260223</v>
      </c>
      <c r="L43" s="9" t="s">
        <v>148</v>
      </c>
      <c r="M43" s="12">
        <v>14</v>
      </c>
      <c r="N43" s="13" t="s">
        <v>77</v>
      </c>
      <c r="O43" s="12">
        <v>14</v>
      </c>
      <c r="P43" s="12">
        <v>3</v>
      </c>
      <c r="Q43" s="11">
        <f t="shared" si="2"/>
        <v>21.428571428571427</v>
      </c>
      <c r="R43" s="58" t="s">
        <v>34</v>
      </c>
      <c r="S43" s="14"/>
      <c r="T43" s="15"/>
    </row>
    <row r="44" spans="2:20" s="16" customFormat="1" ht="156" hidden="1" customHeight="1" x14ac:dyDescent="0.25">
      <c r="B44" s="70"/>
      <c r="C44" s="58" t="s">
        <v>50</v>
      </c>
      <c r="D44" s="9" t="s">
        <v>117</v>
      </c>
      <c r="E44" s="59">
        <v>2</v>
      </c>
      <c r="F44" s="59">
        <v>30</v>
      </c>
      <c r="G44" s="60">
        <v>11</v>
      </c>
      <c r="H44" s="59">
        <v>590</v>
      </c>
      <c r="I44" s="61">
        <v>45233282</v>
      </c>
      <c r="J44" s="55">
        <v>31670000</v>
      </c>
      <c r="K44" s="11">
        <f t="shared" si="14"/>
        <v>70.01481785027228</v>
      </c>
      <c r="L44" s="9" t="s">
        <v>116</v>
      </c>
      <c r="M44" s="18">
        <v>7</v>
      </c>
      <c r="N44" s="13" t="s">
        <v>56</v>
      </c>
      <c r="O44" s="18">
        <v>7</v>
      </c>
      <c r="P44" s="12">
        <v>5</v>
      </c>
      <c r="Q44" s="11">
        <f t="shared" si="2"/>
        <v>71.428571428571431</v>
      </c>
      <c r="R44" s="58" t="s">
        <v>108</v>
      </c>
      <c r="S44" s="14"/>
      <c r="T44" s="15"/>
    </row>
    <row r="45" spans="2:20" s="45" customFormat="1" ht="156" hidden="1" customHeight="1" x14ac:dyDescent="0.2">
      <c r="B45" s="70" t="s">
        <v>120</v>
      </c>
      <c r="C45" s="58" t="s">
        <v>47</v>
      </c>
      <c r="D45" s="9" t="s">
        <v>118</v>
      </c>
      <c r="E45" s="59">
        <v>2</v>
      </c>
      <c r="F45" s="59">
        <v>30</v>
      </c>
      <c r="G45" s="60">
        <v>11</v>
      </c>
      <c r="H45" s="59">
        <v>871</v>
      </c>
      <c r="I45" s="61">
        <v>280700000</v>
      </c>
      <c r="J45" s="55">
        <v>24550000</v>
      </c>
      <c r="K45" s="56">
        <f t="shared" si="14"/>
        <v>8.7459921624510155</v>
      </c>
      <c r="L45" s="9" t="s">
        <v>115</v>
      </c>
      <c r="M45" s="18">
        <v>45</v>
      </c>
      <c r="N45" s="13" t="s">
        <v>110</v>
      </c>
      <c r="O45" s="18">
        <v>45</v>
      </c>
      <c r="P45" s="18">
        <v>4</v>
      </c>
      <c r="Q45" s="8">
        <f t="shared" ref="Q45:Q53" si="15">+P45/O45*100</f>
        <v>8.8888888888888893</v>
      </c>
      <c r="R45" s="58" t="s">
        <v>33</v>
      </c>
      <c r="S45" s="47"/>
      <c r="T45" s="46"/>
    </row>
    <row r="46" spans="2:20" s="45" customFormat="1" ht="63.75" hidden="1" x14ac:dyDescent="0.2">
      <c r="B46" s="69"/>
      <c r="C46" s="58" t="s">
        <v>111</v>
      </c>
      <c r="D46" s="9" t="s">
        <v>119</v>
      </c>
      <c r="E46" s="59">
        <v>2</v>
      </c>
      <c r="F46" s="59">
        <v>30</v>
      </c>
      <c r="G46" s="60">
        <v>11</v>
      </c>
      <c r="H46" s="59">
        <v>980</v>
      </c>
      <c r="I46" s="61">
        <v>203748610</v>
      </c>
      <c r="J46" s="55">
        <v>0</v>
      </c>
      <c r="K46" s="56">
        <f t="shared" si="14"/>
        <v>0</v>
      </c>
      <c r="L46" s="9" t="s">
        <v>112</v>
      </c>
      <c r="M46" s="18">
        <v>12</v>
      </c>
      <c r="N46" s="13" t="s">
        <v>113</v>
      </c>
      <c r="O46" s="18">
        <v>12</v>
      </c>
      <c r="P46" s="18">
        <v>0</v>
      </c>
      <c r="Q46" s="8">
        <f t="shared" si="15"/>
        <v>0</v>
      </c>
      <c r="R46" s="58" t="s">
        <v>114</v>
      </c>
      <c r="S46" s="47"/>
      <c r="T46" s="46"/>
    </row>
    <row r="47" spans="2:20" s="48" customFormat="1" ht="76.5" x14ac:dyDescent="0.2">
      <c r="B47" s="68" t="s">
        <v>48</v>
      </c>
      <c r="C47" s="81" t="s">
        <v>21</v>
      </c>
      <c r="D47" s="9" t="s">
        <v>130</v>
      </c>
      <c r="E47" s="89">
        <v>2</v>
      </c>
      <c r="F47" s="74">
        <v>30</v>
      </c>
      <c r="G47" s="75">
        <v>3</v>
      </c>
      <c r="H47" s="74">
        <v>848</v>
      </c>
      <c r="I47" s="76">
        <f>366844213-81400000</f>
        <v>285444213</v>
      </c>
      <c r="J47" s="86">
        <v>0</v>
      </c>
      <c r="K47" s="74">
        <f>+J47/I47*100</f>
        <v>0</v>
      </c>
      <c r="L47" s="9" t="s">
        <v>121</v>
      </c>
      <c r="M47" s="18">
        <v>896</v>
      </c>
      <c r="N47" s="13" t="s">
        <v>52</v>
      </c>
      <c r="O47" s="18">
        <v>896</v>
      </c>
      <c r="P47" s="18">
        <v>0</v>
      </c>
      <c r="Q47" s="8">
        <f t="shared" si="15"/>
        <v>0</v>
      </c>
      <c r="R47" s="58" t="s">
        <v>122</v>
      </c>
      <c r="S47" s="96" t="s">
        <v>163</v>
      </c>
      <c r="T47" s="15"/>
    </row>
    <row r="48" spans="2:20" s="48" customFormat="1" ht="63.75" x14ac:dyDescent="0.2">
      <c r="B48" s="70"/>
      <c r="C48" s="81"/>
      <c r="D48" s="9" t="s">
        <v>150</v>
      </c>
      <c r="E48" s="89"/>
      <c r="F48" s="74"/>
      <c r="G48" s="75"/>
      <c r="H48" s="74"/>
      <c r="I48" s="76"/>
      <c r="J48" s="86"/>
      <c r="K48" s="74"/>
      <c r="L48" s="9" t="s">
        <v>131</v>
      </c>
      <c r="M48" s="13">
        <v>26203</v>
      </c>
      <c r="N48" s="13" t="s">
        <v>123</v>
      </c>
      <c r="O48" s="18">
        <v>26203</v>
      </c>
      <c r="P48" s="13">
        <v>0</v>
      </c>
      <c r="Q48" s="8">
        <f t="shared" si="15"/>
        <v>0</v>
      </c>
      <c r="R48" s="49" t="s">
        <v>124</v>
      </c>
      <c r="S48" s="97"/>
      <c r="T48" s="15"/>
    </row>
    <row r="49" spans="2:20" s="48" customFormat="1" ht="89.25" x14ac:dyDescent="0.2">
      <c r="B49" s="70"/>
      <c r="C49" s="63" t="s">
        <v>162</v>
      </c>
      <c r="D49" s="9" t="s">
        <v>160</v>
      </c>
      <c r="E49" s="62">
        <v>2</v>
      </c>
      <c r="F49" s="62">
        <v>30</v>
      </c>
      <c r="G49" s="66">
        <v>3</v>
      </c>
      <c r="H49" s="62">
        <v>960</v>
      </c>
      <c r="I49" s="67">
        <v>81400000</v>
      </c>
      <c r="J49" s="64">
        <v>81400000</v>
      </c>
      <c r="K49" s="65">
        <f t="shared" ref="K49" si="16">+J49/I49*100</f>
        <v>100</v>
      </c>
      <c r="L49" s="9" t="s">
        <v>161</v>
      </c>
      <c r="M49" s="18">
        <v>1</v>
      </c>
      <c r="N49" s="13" t="s">
        <v>113</v>
      </c>
      <c r="O49" s="18">
        <v>1</v>
      </c>
      <c r="P49" s="18">
        <v>1</v>
      </c>
      <c r="Q49" s="8">
        <f t="shared" si="15"/>
        <v>100</v>
      </c>
      <c r="R49" s="63" t="s">
        <v>114</v>
      </c>
      <c r="S49" s="10" t="s">
        <v>164</v>
      </c>
      <c r="T49" s="15"/>
    </row>
    <row r="50" spans="2:20" s="48" customFormat="1" ht="76.5" x14ac:dyDescent="0.2">
      <c r="B50" s="70"/>
      <c r="C50" s="77" t="s">
        <v>125</v>
      </c>
      <c r="D50" s="9" t="s">
        <v>139</v>
      </c>
      <c r="E50" s="59">
        <v>2</v>
      </c>
      <c r="F50" s="56">
        <v>30</v>
      </c>
      <c r="G50" s="60">
        <v>3</v>
      </c>
      <c r="H50" s="56">
        <v>520</v>
      </c>
      <c r="I50" s="61">
        <v>170000000</v>
      </c>
      <c r="J50" s="55">
        <v>0</v>
      </c>
      <c r="K50" s="56">
        <f t="shared" ref="K50:K52" si="17">+J50/I50*100</f>
        <v>0</v>
      </c>
      <c r="L50" s="9" t="s">
        <v>140</v>
      </c>
      <c r="M50" s="13">
        <v>200</v>
      </c>
      <c r="N50" s="13" t="s">
        <v>126</v>
      </c>
      <c r="O50" s="18">
        <v>200</v>
      </c>
      <c r="P50" s="13">
        <v>0</v>
      </c>
      <c r="Q50" s="8">
        <f t="shared" si="15"/>
        <v>0</v>
      </c>
      <c r="R50" s="19" t="s">
        <v>49</v>
      </c>
      <c r="S50" s="47"/>
      <c r="T50" s="15"/>
    </row>
    <row r="51" spans="2:20" s="48" customFormat="1" ht="89.25" x14ac:dyDescent="0.2">
      <c r="B51" s="70"/>
      <c r="C51" s="78"/>
      <c r="D51" s="9" t="s">
        <v>141</v>
      </c>
      <c r="E51" s="59">
        <v>2</v>
      </c>
      <c r="F51" s="59">
        <v>30</v>
      </c>
      <c r="G51" s="60">
        <v>3</v>
      </c>
      <c r="H51" s="59">
        <v>520</v>
      </c>
      <c r="I51" s="61">
        <f>505895726-239344213</f>
        <v>266551513</v>
      </c>
      <c r="J51" s="55">
        <v>0</v>
      </c>
      <c r="K51" s="56">
        <f t="shared" si="17"/>
        <v>0</v>
      </c>
      <c r="L51" s="9" t="s">
        <v>142</v>
      </c>
      <c r="M51" s="18">
        <v>4</v>
      </c>
      <c r="N51" s="13" t="s">
        <v>30</v>
      </c>
      <c r="O51" s="18">
        <v>4</v>
      </c>
      <c r="P51" s="18">
        <v>0</v>
      </c>
      <c r="Q51" s="8">
        <f t="shared" si="15"/>
        <v>0</v>
      </c>
      <c r="R51" s="19" t="s">
        <v>49</v>
      </c>
      <c r="S51" s="10"/>
      <c r="T51" s="15"/>
    </row>
    <row r="52" spans="2:20" s="48" customFormat="1" ht="51" x14ac:dyDescent="0.2">
      <c r="B52" s="70"/>
      <c r="C52" s="79"/>
      <c r="D52" s="9" t="s">
        <v>132</v>
      </c>
      <c r="E52" s="59">
        <v>2</v>
      </c>
      <c r="F52" s="59">
        <v>30</v>
      </c>
      <c r="G52" s="60">
        <v>3</v>
      </c>
      <c r="H52" s="59">
        <v>520</v>
      </c>
      <c r="I52" s="61">
        <v>140000000</v>
      </c>
      <c r="J52" s="55">
        <v>0</v>
      </c>
      <c r="K52" s="56">
        <f t="shared" si="17"/>
        <v>0</v>
      </c>
      <c r="L52" s="9" t="s">
        <v>133</v>
      </c>
      <c r="M52" s="18">
        <v>66</v>
      </c>
      <c r="N52" s="13" t="s">
        <v>126</v>
      </c>
      <c r="O52" s="18">
        <v>66</v>
      </c>
      <c r="P52" s="18">
        <v>0</v>
      </c>
      <c r="Q52" s="8">
        <f t="shared" si="15"/>
        <v>0</v>
      </c>
      <c r="R52" s="19" t="s">
        <v>49</v>
      </c>
      <c r="S52" s="10"/>
      <c r="T52" s="15"/>
    </row>
    <row r="53" spans="2:20" s="48" customFormat="1" ht="51.75" customHeight="1" x14ac:dyDescent="0.2">
      <c r="B53" s="70"/>
      <c r="C53" s="58" t="s">
        <v>127</v>
      </c>
      <c r="D53" s="9" t="s">
        <v>149</v>
      </c>
      <c r="E53" s="59">
        <v>2</v>
      </c>
      <c r="F53" s="59">
        <v>30</v>
      </c>
      <c r="G53" s="60">
        <v>3</v>
      </c>
      <c r="H53" s="59">
        <v>520</v>
      </c>
      <c r="I53" s="61">
        <v>144137878</v>
      </c>
      <c r="J53" s="55">
        <v>0</v>
      </c>
      <c r="K53" s="56">
        <f>+J53/I53*100</f>
        <v>0</v>
      </c>
      <c r="L53" s="9" t="s">
        <v>129</v>
      </c>
      <c r="M53" s="18">
        <v>780</v>
      </c>
      <c r="N53" s="13" t="s">
        <v>126</v>
      </c>
      <c r="O53" s="18">
        <v>780</v>
      </c>
      <c r="P53" s="18">
        <v>0</v>
      </c>
      <c r="Q53" s="8">
        <f t="shared" si="15"/>
        <v>0</v>
      </c>
      <c r="R53" s="58" t="s">
        <v>128</v>
      </c>
      <c r="S53" s="10"/>
      <c r="T53" s="15"/>
    </row>
    <row r="54" spans="2:20" s="16" customFormat="1" ht="81" customHeight="1" x14ac:dyDescent="0.25">
      <c r="B54" s="69"/>
      <c r="C54" s="58" t="s">
        <v>111</v>
      </c>
      <c r="D54" s="9" t="s">
        <v>134</v>
      </c>
      <c r="E54" s="59">
        <v>2</v>
      </c>
      <c r="F54" s="59">
        <v>30</v>
      </c>
      <c r="G54" s="60">
        <v>3</v>
      </c>
      <c r="H54" s="59">
        <v>980</v>
      </c>
      <c r="I54" s="61">
        <v>135280440</v>
      </c>
      <c r="J54" s="55">
        <v>37958340</v>
      </c>
      <c r="K54" s="56">
        <f t="shared" ref="K54" si="18">+J54/I54*100</f>
        <v>28.059000990830601</v>
      </c>
      <c r="L54" s="9" t="s">
        <v>112</v>
      </c>
      <c r="M54" s="18">
        <v>12</v>
      </c>
      <c r="N54" s="13" t="s">
        <v>113</v>
      </c>
      <c r="O54" s="18">
        <v>12</v>
      </c>
      <c r="P54" s="18">
        <v>3</v>
      </c>
      <c r="Q54" s="8">
        <f t="shared" ref="Q54" si="19">+P54/O54*100</f>
        <v>25</v>
      </c>
      <c r="R54" s="58" t="s">
        <v>114</v>
      </c>
      <c r="S54" s="47"/>
      <c r="T54" s="15"/>
    </row>
    <row r="55" spans="2:20" s="16" customFormat="1" ht="21" customHeight="1" x14ac:dyDescent="0.25">
      <c r="B55" s="21"/>
      <c r="C55" s="21"/>
      <c r="D55" s="30"/>
      <c r="E55" s="31"/>
      <c r="F55" s="31"/>
      <c r="G55" s="31"/>
      <c r="H55" s="31"/>
      <c r="I55" s="32"/>
      <c r="J55" s="33"/>
      <c r="K55" s="34"/>
      <c r="L55" s="30"/>
      <c r="M55" s="35"/>
      <c r="N55" s="36"/>
      <c r="O55" s="35"/>
      <c r="P55" s="35"/>
      <c r="Q55" s="34"/>
      <c r="R55" s="37"/>
      <c r="S55" s="29"/>
      <c r="T55" s="15"/>
    </row>
    <row r="56" spans="2:20" s="16" customFormat="1" ht="21" customHeight="1" x14ac:dyDescent="0.25">
      <c r="B56" s="21"/>
      <c r="C56" s="21"/>
      <c r="D56" s="26"/>
      <c r="E56" s="22"/>
      <c r="F56" s="22"/>
      <c r="G56" s="22"/>
      <c r="H56" s="22"/>
      <c r="I56" s="23"/>
      <c r="J56" s="24"/>
      <c r="K56" s="25"/>
      <c r="L56" s="26"/>
      <c r="M56" s="27"/>
      <c r="N56" s="28"/>
      <c r="O56" s="27"/>
      <c r="P56" s="27"/>
      <c r="Q56" s="25"/>
      <c r="R56" s="21"/>
      <c r="S56" s="29"/>
      <c r="T56" s="15"/>
    </row>
    <row r="57" spans="2:20" s="16" customFormat="1" ht="21" customHeight="1" x14ac:dyDescent="0.25">
      <c r="B57" s="21"/>
      <c r="C57" s="21"/>
      <c r="D57" s="26"/>
      <c r="E57" s="22"/>
      <c r="F57" s="22"/>
      <c r="G57" s="22"/>
      <c r="H57" s="22"/>
      <c r="I57" s="23"/>
      <c r="J57" s="24"/>
      <c r="K57" s="25"/>
      <c r="L57" s="26"/>
      <c r="M57" s="27"/>
      <c r="N57" s="28"/>
      <c r="O57" s="27"/>
      <c r="P57" s="27"/>
      <c r="Q57" s="25"/>
      <c r="R57" s="21"/>
      <c r="S57" s="29"/>
      <c r="T57" s="15"/>
    </row>
    <row r="58" spans="2:20" ht="21" customHeight="1" x14ac:dyDescent="0.25">
      <c r="B58" s="2"/>
      <c r="C58" s="2"/>
      <c r="D58" s="3" t="s">
        <v>55</v>
      </c>
      <c r="E58" s="2"/>
      <c r="F58" s="2"/>
      <c r="G58" s="2"/>
      <c r="H58" s="2"/>
      <c r="I58" s="4"/>
      <c r="J58" s="2"/>
      <c r="K58" s="2"/>
      <c r="L58" s="2"/>
      <c r="M58" s="2"/>
      <c r="N58" s="2"/>
      <c r="O58" s="2"/>
      <c r="P58" s="1"/>
      <c r="Q58" s="84"/>
      <c r="R58" s="84"/>
    </row>
    <row r="59" spans="2:20" s="40" customFormat="1" ht="18" x14ac:dyDescent="0.25">
      <c r="B59" s="38"/>
      <c r="C59" s="87" t="s">
        <v>61</v>
      </c>
      <c r="D59" s="87"/>
      <c r="E59" s="87"/>
      <c r="F59" s="87"/>
      <c r="G59" s="38"/>
      <c r="H59" s="38"/>
      <c r="I59" s="38"/>
      <c r="J59" s="38"/>
      <c r="K59" s="38"/>
      <c r="L59" s="38"/>
      <c r="M59" s="38"/>
      <c r="N59" s="38"/>
      <c r="O59" s="38"/>
      <c r="P59" s="57"/>
      <c r="Q59" s="85" t="s">
        <v>63</v>
      </c>
      <c r="R59" s="85"/>
      <c r="S59" s="39"/>
    </row>
    <row r="60" spans="2:20" s="44" customFormat="1" ht="18" customHeight="1" x14ac:dyDescent="0.25">
      <c r="B60" s="41"/>
      <c r="C60" s="88" t="s">
        <v>54</v>
      </c>
      <c r="D60" s="88"/>
      <c r="E60" s="88"/>
      <c r="F60" s="88"/>
      <c r="G60" s="41"/>
      <c r="H60" s="41"/>
      <c r="I60" s="41"/>
      <c r="J60" s="42"/>
      <c r="K60" s="41"/>
      <c r="L60" s="41"/>
      <c r="M60" s="41"/>
      <c r="N60" s="41"/>
      <c r="O60" s="41"/>
      <c r="P60" s="54"/>
      <c r="Q60" s="83" t="s">
        <v>64</v>
      </c>
      <c r="R60" s="83"/>
      <c r="S60" s="43"/>
    </row>
    <row r="61" spans="2:20" s="44" customFormat="1" ht="15.75" customHeight="1" thickBot="1" x14ac:dyDescent="0.3">
      <c r="B61" s="41"/>
      <c r="C61" s="83" t="s">
        <v>53</v>
      </c>
      <c r="D61" s="83"/>
      <c r="E61" s="83"/>
      <c r="F61" s="83"/>
      <c r="G61" s="41"/>
      <c r="H61" s="42"/>
      <c r="I61" s="41"/>
      <c r="J61" s="41"/>
      <c r="K61" s="41"/>
      <c r="L61" s="41"/>
      <c r="M61" s="41"/>
      <c r="N61" s="41"/>
      <c r="O61" s="41"/>
      <c r="P61" s="54"/>
      <c r="Q61" s="82" t="s">
        <v>53</v>
      </c>
      <c r="R61" s="82"/>
      <c r="S61" s="43"/>
    </row>
    <row r="62" spans="2:20" ht="15.75" customHeight="1" x14ac:dyDescent="0.25">
      <c r="B62" s="2"/>
      <c r="C62" s="2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  <c r="Q62" s="1"/>
      <c r="R62" s="1"/>
    </row>
  </sheetData>
  <mergeCells count="49">
    <mergeCell ref="S47:S48"/>
    <mergeCell ref="B47:B54"/>
    <mergeCell ref="B45:B46"/>
    <mergeCell ref="B9:S9"/>
    <mergeCell ref="B12:S12"/>
    <mergeCell ref="B22:B29"/>
    <mergeCell ref="B30:B38"/>
    <mergeCell ref="B39:B44"/>
    <mergeCell ref="R20:R21"/>
    <mergeCell ref="B8:S8"/>
    <mergeCell ref="C10:S10"/>
    <mergeCell ref="B19:B21"/>
    <mergeCell ref="D19:D21"/>
    <mergeCell ref="Q20:Q21"/>
    <mergeCell ref="L19:R19"/>
    <mergeCell ref="E19:H20"/>
    <mergeCell ref="L20:N20"/>
    <mergeCell ref="J19:J21"/>
    <mergeCell ref="C15:S15"/>
    <mergeCell ref="C16:S16"/>
    <mergeCell ref="C17:S17"/>
    <mergeCell ref="C18:S18"/>
    <mergeCell ref="S19:S21"/>
    <mergeCell ref="C39:C40"/>
    <mergeCell ref="C47:C48"/>
    <mergeCell ref="Q61:R61"/>
    <mergeCell ref="Q60:R60"/>
    <mergeCell ref="Q58:R58"/>
    <mergeCell ref="Q59:R59"/>
    <mergeCell ref="C61:F61"/>
    <mergeCell ref="J47:J48"/>
    <mergeCell ref="K47:K48"/>
    <mergeCell ref="C59:F59"/>
    <mergeCell ref="C60:F60"/>
    <mergeCell ref="E47:E48"/>
    <mergeCell ref="B13:S13"/>
    <mergeCell ref="C14:S14"/>
    <mergeCell ref="B11:S11"/>
    <mergeCell ref="F47:F48"/>
    <mergeCell ref="G47:G48"/>
    <mergeCell ref="H47:H48"/>
    <mergeCell ref="I47:I48"/>
    <mergeCell ref="C32:C38"/>
    <mergeCell ref="C19:C21"/>
    <mergeCell ref="I19:I21"/>
    <mergeCell ref="K19:K21"/>
    <mergeCell ref="O20:O21"/>
    <mergeCell ref="P20:P21"/>
    <mergeCell ref="C50:C52"/>
  </mergeCells>
  <printOptions horizontalCentered="1"/>
  <pageMargins left="1.1811023622047245" right="0" top="0.15748031496062992" bottom="0.74803149606299213" header="0.31496062992125984" footer="0.31496062992125984"/>
  <pageSetup paperSize="5" scale="5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locked="0" defaultSize="0" autoPict="0" r:id="rId5">
            <anchor>
              <from>
                <xdr:col>8</xdr:col>
                <xdr:colOff>209550</xdr:colOff>
                <xdr:row>0</xdr:row>
                <xdr:rowOff>9525</xdr:rowOff>
              </from>
              <to>
                <xdr:col>11</xdr:col>
                <xdr:colOff>504825</xdr:colOff>
                <xdr:row>8</xdr:row>
                <xdr:rowOff>133350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</vt:lpstr>
      <vt:lpstr>'Formulario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Técnico</dc:creator>
  <cp:lastModifiedBy>mario</cp:lastModifiedBy>
  <cp:lastPrinted>2016-08-10T21:12:56Z</cp:lastPrinted>
  <dcterms:created xsi:type="dcterms:W3CDTF">2013-09-11T12:20:58Z</dcterms:created>
  <dcterms:modified xsi:type="dcterms:W3CDTF">2016-08-10T22:01:05Z</dcterms:modified>
</cp:coreProperties>
</file>