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ICIPIOS\3_FRANCO\CONSULTORIA 2021\PAG WEB\OCTUBRE\"/>
    </mc:Choice>
  </mc:AlternateContent>
  <xr:revisionPtr revIDLastSave="0" documentId="13_ncr:1_{799DD9C0-7FC8-417A-8CB1-49FB91005C35}" xr6:coauthVersionLast="36" xr6:coauthVersionMax="36" xr10:uidLastSave="{00000000-0000-0000-0000-000000000000}"/>
  <bookViews>
    <workbookView xWindow="0" yWindow="0" windowWidth="23040" windowHeight="8244" xr2:uid="{00000000-000D-0000-FFFF-FFFF00000000}"/>
  </bookViews>
  <sheets>
    <sheet name="CAJA PERSONAL" sheetId="2" r:id="rId1"/>
  </sheets>
  <definedNames>
    <definedName name="_xlnm.Print_Area" localSheetId="0">'CAJA PERSONAL'!$A$1:$J$61</definedName>
    <definedName name="_xlnm.Print_Titles" localSheetId="0">'CAJA PERSONAL'!$1:$6</definedName>
  </definedNames>
  <calcPr calcId="179021"/>
</workbook>
</file>

<file path=xl/calcChain.xml><?xml version="1.0" encoding="utf-8"?>
<calcChain xmlns="http://schemas.openxmlformats.org/spreadsheetml/2006/main">
  <c r="F59" i="2" l="1"/>
  <c r="G59" i="2"/>
  <c r="H59" i="2"/>
  <c r="I59" i="2"/>
  <c r="J59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8" i="2"/>
  <c r="J37" i="2" l="1"/>
  <c r="H37" i="2"/>
  <c r="J20" i="2"/>
  <c r="H20" i="2"/>
  <c r="J58" i="2" l="1"/>
  <c r="J57" i="2"/>
  <c r="H57" i="2"/>
  <c r="J56" i="2"/>
  <c r="I56" i="2"/>
  <c r="J55" i="2"/>
  <c r="I55" i="2"/>
  <c r="I54" i="2"/>
  <c r="J54" i="2" s="1"/>
  <c r="H54" i="2"/>
  <c r="J53" i="2"/>
  <c r="I53" i="2"/>
  <c r="J52" i="2"/>
  <c r="I52" i="2"/>
  <c r="J51" i="2"/>
  <c r="H51" i="2"/>
  <c r="I50" i="2"/>
  <c r="J49" i="2"/>
  <c r="I49" i="2"/>
  <c r="J48" i="2"/>
  <c r="J47" i="2"/>
  <c r="I47" i="2"/>
  <c r="H47" i="2"/>
  <c r="I46" i="2"/>
  <c r="J46" i="2" s="1"/>
  <c r="J45" i="2"/>
  <c r="I45" i="2"/>
  <c r="J44" i="2"/>
  <c r="I44" i="2"/>
  <c r="I43" i="2"/>
  <c r="J42" i="2"/>
  <c r="I42" i="2"/>
  <c r="J41" i="2"/>
  <c r="I41" i="2"/>
  <c r="I40" i="2"/>
  <c r="J40" i="2" s="1"/>
  <c r="H39" i="2"/>
  <c r="I39" i="2" s="1"/>
  <c r="J39" i="2" s="1"/>
  <c r="J38" i="2"/>
  <c r="I38" i="2"/>
  <c r="I36" i="2"/>
  <c r="J36" i="2" s="1"/>
  <c r="J35" i="2"/>
  <c r="I35" i="2"/>
  <c r="H35" i="2"/>
  <c r="J34" i="2"/>
  <c r="I34" i="2"/>
  <c r="J33" i="2"/>
  <c r="I33" i="2"/>
  <c r="J32" i="2"/>
  <c r="I31" i="2"/>
  <c r="H31" i="2"/>
  <c r="J31" i="2" s="1"/>
  <c r="J30" i="2"/>
  <c r="J29" i="2"/>
  <c r="J28" i="2"/>
  <c r="I28" i="2"/>
  <c r="H27" i="2"/>
  <c r="I27" i="2" s="1"/>
  <c r="J27" i="2" s="1"/>
  <c r="J26" i="2"/>
  <c r="I26" i="2"/>
  <c r="J25" i="2"/>
  <c r="H25" i="2"/>
  <c r="J24" i="2"/>
  <c r="J23" i="2"/>
  <c r="I23" i="2"/>
  <c r="J22" i="2"/>
  <c r="J21" i="2"/>
  <c r="I21" i="2"/>
  <c r="I19" i="2"/>
  <c r="J19" i="2" s="1"/>
  <c r="H19" i="2"/>
  <c r="J18" i="2"/>
  <c r="I18" i="2"/>
  <c r="J17" i="2"/>
  <c r="H17" i="2"/>
  <c r="J16" i="2"/>
  <c r="H16" i="2"/>
  <c r="J15" i="2"/>
  <c r="I15" i="2"/>
  <c r="J14" i="2"/>
  <c r="J13" i="2"/>
  <c r="I13" i="2"/>
  <c r="J12" i="2"/>
  <c r="J11" i="2"/>
  <c r="J10" i="2"/>
  <c r="I10" i="2"/>
  <c r="J9" i="2"/>
  <c r="I9" i="2"/>
  <c r="H9" i="2"/>
  <c r="J7" i="2"/>
</calcChain>
</file>

<file path=xl/sharedStrings.xml><?xml version="1.0" encoding="utf-8"?>
<sst xmlns="http://schemas.openxmlformats.org/spreadsheetml/2006/main" count="171" uniqueCount="142">
  <si>
    <t xml:space="preserve">Nº </t>
  </si>
  <si>
    <t>Nº  C.I</t>
  </si>
  <si>
    <t>NOMBRE Y APELLIDO</t>
  </si>
  <si>
    <t>DESCRIPCIÓN DE CARGO</t>
  </si>
  <si>
    <t>CAT</t>
  </si>
  <si>
    <t>CAN</t>
  </si>
  <si>
    <t>ASIGNACION PERSONAL</t>
  </si>
  <si>
    <t>ASGNACION PERCIBIDA</t>
  </si>
  <si>
    <t>APORTE PATRONAL</t>
  </si>
  <si>
    <t>TOTAL A PAGAR</t>
  </si>
  <si>
    <t xml:space="preserve">SECRETARIO PRIVADO I.M. </t>
  </si>
  <si>
    <t>D61</t>
  </si>
  <si>
    <t>EDUARDO RAMOS MEDINA</t>
  </si>
  <si>
    <t>ASISTENTE DE LA INTENDENCIA MUNICIPAL</t>
  </si>
  <si>
    <t>G1C</t>
  </si>
  <si>
    <t>ROCIÓ C. FERNÁNDEZ</t>
  </si>
  <si>
    <t>SECRETARIA JUZGADO DE FALTAS</t>
  </si>
  <si>
    <t>F2D</t>
  </si>
  <si>
    <t>VIVIANA LISBOA ARELLANO</t>
  </si>
  <si>
    <t>UJIER JUZGADO DE FALTAS</t>
  </si>
  <si>
    <t>G1B</t>
  </si>
  <si>
    <t>CODENI</t>
  </si>
  <si>
    <t>SONIA MARIELA IRALA GÓMEZ</t>
  </si>
  <si>
    <t xml:space="preserve">ASISTENTE SECRETARIA MUNICIPAL  </t>
  </si>
  <si>
    <t>CARLOS RUBEN FARIÑA PORTILLO</t>
  </si>
  <si>
    <t>SECRETARIO ADJUNTO DE SECRETARIA GENERAL</t>
  </si>
  <si>
    <t>LIDA GUILLERMINA GARCETE DÁVALOS</t>
  </si>
  <si>
    <t>ASISTENTE SOCIAL</t>
  </si>
  <si>
    <t>BUENAVENTURA FARIÑA ROJAS</t>
  </si>
  <si>
    <t xml:space="preserve">JEFE DE DESARROLLO COMUNAL </t>
  </si>
  <si>
    <t>E13</t>
  </si>
  <si>
    <t>JEFE  DE DEFENSA DEL  CONSUMIDOR</t>
  </si>
  <si>
    <t>HERMINIA TORALES BARRIOS</t>
  </si>
  <si>
    <t>AUXILIAR DE U.O.C</t>
  </si>
  <si>
    <t>G85</t>
  </si>
  <si>
    <t xml:space="preserve">LILIAN MARIELA FERREIRA ROJAS </t>
  </si>
  <si>
    <t xml:space="preserve">AUXILIAR DE SECRETARIA GENERAL </t>
  </si>
  <si>
    <t>-</t>
  </si>
  <si>
    <t>MENSUAL:</t>
  </si>
  <si>
    <t xml:space="preserve"> SILDE IDALINA MONTIEL GONZÁLEZ </t>
  </si>
  <si>
    <t>CONTABILIDAD PRESUPUESTARIA</t>
  </si>
  <si>
    <t>F15</t>
  </si>
  <si>
    <t>JEFE ENCARGADO DE MERCADO MUNICIPAL</t>
  </si>
  <si>
    <t xml:space="preserve"> INDALECIO NÚÑEZ </t>
  </si>
  <si>
    <t>JEFE ENCARGADO DE PATRIMONIO</t>
  </si>
  <si>
    <t xml:space="preserve">ESTELA MARY BENITEZ GUTIERREZ </t>
  </si>
  <si>
    <t>AUXILIAR  DE ADMINISTRACION Y FINANZAS</t>
  </si>
  <si>
    <t>ADELIO OJEDA VILLALBA</t>
  </si>
  <si>
    <t>ENCARGADO DE SECCION SUMINISTROS</t>
  </si>
  <si>
    <t>ANA ELISA FLECHAS</t>
  </si>
  <si>
    <t>SECRETARIA ADMINISTRATIVA</t>
  </si>
  <si>
    <t>MARIA LUISA MARTINEZ TORALEZ</t>
  </si>
  <si>
    <t>ASISTENTE DE PRESUPUESTO</t>
  </si>
  <si>
    <t>GERMÁN DANTE COLMAN LESCANO</t>
  </si>
  <si>
    <t>CAJERO/A 1</t>
  </si>
  <si>
    <t>G22</t>
  </si>
  <si>
    <t>VIRGINIA GODOY CRISTALDO</t>
  </si>
  <si>
    <t>CAJERO/A 2</t>
  </si>
  <si>
    <t>ENCARGADA DEL CONCEJO LOCAL DE SALUD</t>
  </si>
  <si>
    <t>G42</t>
  </si>
  <si>
    <t xml:space="preserve"> ELIDA AURORA FLORES </t>
  </si>
  <si>
    <t>LIQUIDADOR DE PATENTE Y TASAS</t>
  </si>
  <si>
    <t>F44</t>
  </si>
  <si>
    <t>RAMONA ELIZABETH IBARROLA MARTINEZ</t>
  </si>
  <si>
    <t xml:space="preserve">ASISTENTE TECNICO DE RECAUDACIONES </t>
  </si>
  <si>
    <t xml:space="preserve"> GLORIA BEATRIZ GONZÁLEZ </t>
  </si>
  <si>
    <t>LIQUIDACOR DE TRANSITO</t>
  </si>
  <si>
    <t xml:space="preserve"> SANTIAGO RAMON  FLORES GRASSE </t>
  </si>
  <si>
    <t>LIQUIDACOR DE IMP. INMOBILIARIO</t>
  </si>
  <si>
    <t xml:space="preserve"> JOSÉ ALBERTO ALDERETE VÁZQUEZ </t>
  </si>
  <si>
    <t>OPERADOR DE PC</t>
  </si>
  <si>
    <t>G55</t>
  </si>
  <si>
    <t xml:space="preserve"> JORGE RAFAEL PORTILLO ACUÑA  </t>
  </si>
  <si>
    <t>JEFE DE OPERACIONES</t>
  </si>
  <si>
    <t>G3G</t>
  </si>
  <si>
    <t>POLICIA MUNICIPAL</t>
  </si>
  <si>
    <t>MARCIANO GIMENEZ ROTELA</t>
  </si>
  <si>
    <t>G66</t>
  </si>
  <si>
    <t>RAMON SAMUDIO VILLALBA</t>
  </si>
  <si>
    <t>ORD. DE DIRECCION DE TRANSITO</t>
  </si>
  <si>
    <t>G2B</t>
  </si>
  <si>
    <t>ANDRES PATIÑO</t>
  </si>
  <si>
    <t>JEFE DEL PARQUE AUTOMOTOR</t>
  </si>
  <si>
    <t>G5V</t>
  </si>
  <si>
    <t xml:space="preserve"> PABLINO SILVERO ALVARENGA </t>
  </si>
  <si>
    <t>JEFE DE OBRAS PARTICULARES</t>
  </si>
  <si>
    <t xml:space="preserve"> JORGE WALTER TORRES CABALLERO </t>
  </si>
  <si>
    <t>JEFE DE SERVICIOS BASICOS</t>
  </si>
  <si>
    <t>G5N</t>
  </si>
  <si>
    <t xml:space="preserve">FRANCISCO VERA MEDINA </t>
  </si>
  <si>
    <t>JEFE  AREA DE CATASTRO MUNICIPAL</t>
  </si>
  <si>
    <t xml:space="preserve"> MARCIANO ERICO FRANCO </t>
  </si>
  <si>
    <t>TOPOGRAFO</t>
  </si>
  <si>
    <t>G5F</t>
  </si>
  <si>
    <t>LOURDES STEPHANIE YORG VARELA</t>
  </si>
  <si>
    <t>ASISTENTE AREA DE CATASTRO</t>
  </si>
  <si>
    <t>G5I</t>
  </si>
  <si>
    <t>NESTOR LUIS CANTERO TORALES</t>
  </si>
  <si>
    <t>ASISTENTE DE OBRAS  Y URBANISMO</t>
  </si>
  <si>
    <t>G5B</t>
  </si>
  <si>
    <t xml:space="preserve"> RAMÓN RODRÍGUEZ ÁLVAREZ </t>
  </si>
  <si>
    <t xml:space="preserve"> CHOFFER ( AM 08 )</t>
  </si>
  <si>
    <t>F2A</t>
  </si>
  <si>
    <t xml:space="preserve"> TOMAS MORINIGO </t>
  </si>
  <si>
    <t xml:space="preserve"> CHOFFER ( AM 05)</t>
  </si>
  <si>
    <t>ALDO TORRES AYALA</t>
  </si>
  <si>
    <t xml:space="preserve">OPERADOR DE MAQUINAS PESADAS </t>
  </si>
  <si>
    <t xml:space="preserve"> JORGE AGUSTÍN ZARATE BENÍTEZ </t>
  </si>
  <si>
    <t xml:space="preserve">JEFE ENCARGADO DE HERRAMIENTAS Y UTENCILIOS </t>
  </si>
  <si>
    <t xml:space="preserve"> CRISTINA NICOLAZA ZÁRATE </t>
  </si>
  <si>
    <t>BARRENDERA</t>
  </si>
  <si>
    <t>G53</t>
  </si>
  <si>
    <t>MARIA MAURA VILLAR TOLEDO</t>
  </si>
  <si>
    <t>JEFA ENCARGADA DE LIMPIEZA</t>
  </si>
  <si>
    <t>BLANCA CRISTINA GAVILÁN DE LEZCANO</t>
  </si>
  <si>
    <t>SECRETARIO GENERAL</t>
  </si>
  <si>
    <t>RAMÓN VIVEROS GUILLEN</t>
  </si>
  <si>
    <t>SUB-SECRETARIO</t>
  </si>
  <si>
    <t>H1S</t>
  </si>
  <si>
    <t>FREDY ROLANDO GIMENEZ CABAÑAS</t>
  </si>
  <si>
    <t>PLANILLA DE APORTE PERSONAL A CAJA DE JUBILACIÓN</t>
  </si>
  <si>
    <t xml:space="preserve">JEFE DE ASEO URBANO </t>
  </si>
  <si>
    <t>VICTOR JOSE SALEM GIMENEZ</t>
  </si>
  <si>
    <t xml:space="preserve">BRUNO RAMON DAVALOS  GONZALEZ </t>
  </si>
  <si>
    <t>ORDENANZA DPTO. DE ADM. Y FINANZAS</t>
  </si>
  <si>
    <t>SECRETARIA DE LA MUJER</t>
  </si>
  <si>
    <t>SECRETARIO ADJUNTO DE JUNTA MUNICIPAL</t>
  </si>
  <si>
    <t>AUXILIAR SECRETARIA DE JUNTA MUNICIPAL</t>
  </si>
  <si>
    <t>ALEXIS LUCIANO ORREGO MONGES</t>
  </si>
  <si>
    <t xml:space="preserve">KATIA LETICIA MEAURIO MOLINAS </t>
  </si>
  <si>
    <t>JUANA LEDEZMA DE FERREIRA</t>
  </si>
  <si>
    <t>ENRIQUE MALDONADO NUÑEZ</t>
  </si>
  <si>
    <t>MIRTHA ELIZABETH BRIZUELA VAZQUEZ</t>
  </si>
  <si>
    <t xml:space="preserve">ZULLY LUJAN PAREDES CENTURION </t>
  </si>
  <si>
    <t>NOELIA EMILCE CAREAGA FERREIRA</t>
  </si>
  <si>
    <t>SECRETARIA DE TURISMO, CULTURA</t>
  </si>
  <si>
    <t>JOSE DOMINO OVELAR VILLALBA</t>
  </si>
  <si>
    <t xml:space="preserve">SECRETARIO DE TURISMO Y DEPORTE </t>
  </si>
  <si>
    <t>LUIS ANDRES BOGADO GONZALEZ</t>
  </si>
  <si>
    <t>CORRESPONDIENTE A: OCTUBRE      2021</t>
  </si>
  <si>
    <r>
      <t>MUNICIPALIDAD DE PRESIDENTE FRANCO</t>
    </r>
    <r>
      <rPr>
        <b/>
        <sz val="10"/>
        <color theme="1"/>
        <rFont val="Copperplate Gothic Bold"/>
        <family val="2"/>
      </rPr>
      <t xml:space="preserve">
</t>
    </r>
    <r>
      <rPr>
        <sz val="11"/>
        <color theme="1"/>
        <rFont val="Copperplate Gothic Bold"/>
        <family val="2"/>
      </rPr>
      <t>Avda. Dr. Gaspar Rodriguez de Francia e/ Avda. Monda y Van Aaken
Telf. 061-550042/550418 - www.munifranco.gov.py
Alto Parana - Paraguay</t>
    </r>
  </si>
  <si>
    <t>GUARANIES SON: DIEZ MILLONES DOSCIENTOS 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</si>
</sst>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7"/>
      <name val="Tahoma"/>
      <family val="2"/>
    </font>
    <font>
      <sz val="11"/>
      <color theme="1"/>
      <name val="Calibri"/>
      <family val="2"/>
    </font>
    <font>
      <sz val="7"/>
      <color indexed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indexed="8"/>
      <name val="Tahoma"/>
      <family val="2"/>
    </font>
    <font>
      <b/>
      <sz val="18"/>
      <color theme="1"/>
      <name val="Copperplate Gothic Bold"/>
      <family val="2"/>
    </font>
    <font>
      <b/>
      <sz val="10"/>
      <color theme="1"/>
      <name val="Copperplate Gothic Bold"/>
      <family val="2"/>
    </font>
    <font>
      <sz val="11"/>
      <color theme="1"/>
      <name val="Copperplate Gothic Bold"/>
      <family val="2"/>
    </font>
    <font>
      <b/>
      <sz val="10"/>
      <name val="Tahoma"/>
      <family val="2"/>
    </font>
    <font>
      <sz val="12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0" fontId="9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7">
    <xf numFmtId="0" fontId="0" fillId="0" borderId="0" xfId="0"/>
    <xf numFmtId="0" fontId="3" fillId="0" borderId="0" xfId="1" applyFont="1"/>
    <xf numFmtId="0" fontId="1" fillId="0" borderId="0" xfId="1"/>
    <xf numFmtId="165" fontId="4" fillId="0" borderId="1" xfId="2" applyNumberFormat="1" applyFont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0" fontId="7" fillId="0" borderId="2" xfId="4" applyFont="1" applyFill="1" applyBorder="1" applyAlignment="1">
      <alignment horizontal="left" wrapText="1"/>
    </xf>
    <xf numFmtId="0" fontId="7" fillId="0" borderId="5" xfId="4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3" fontId="5" fillId="0" borderId="5" xfId="1" applyNumberFormat="1" applyFont="1" applyFill="1" applyBorder="1" applyAlignment="1"/>
    <xf numFmtId="0" fontId="3" fillId="0" borderId="0" xfId="1" applyFont="1" applyFill="1"/>
    <xf numFmtId="0" fontId="1" fillId="0" borderId="0" xfId="1" applyFill="1"/>
    <xf numFmtId="165" fontId="5" fillId="0" borderId="5" xfId="2" applyNumberFormat="1" applyFont="1" applyFill="1" applyBorder="1" applyAlignment="1">
      <alignment horizontal="center"/>
    </xf>
    <xf numFmtId="0" fontId="7" fillId="0" borderId="5" xfId="4" applyFont="1" applyFill="1" applyBorder="1" applyAlignment="1">
      <alignment wrapText="1"/>
    </xf>
    <xf numFmtId="165" fontId="5" fillId="0" borderId="5" xfId="3" applyNumberFormat="1" applyFont="1" applyFill="1" applyBorder="1" applyAlignment="1"/>
    <xf numFmtId="0" fontId="5" fillId="0" borderId="5" xfId="1" applyFont="1" applyFill="1" applyBorder="1" applyAlignment="1">
      <alignment wrapText="1"/>
    </xf>
    <xf numFmtId="165" fontId="4" fillId="0" borderId="5" xfId="2" applyNumberFormat="1" applyFont="1" applyFill="1" applyBorder="1" applyAlignment="1"/>
    <xf numFmtId="0" fontId="4" fillId="0" borderId="5" xfId="5" applyFont="1" applyFill="1" applyBorder="1" applyAlignment="1">
      <alignment wrapText="1"/>
    </xf>
    <xf numFmtId="165" fontId="5" fillId="0" borderId="5" xfId="3" applyNumberFormat="1" applyFont="1" applyFill="1" applyBorder="1" applyAlignment="1">
      <alignment horizontal="right"/>
    </xf>
    <xf numFmtId="165" fontId="5" fillId="0" borderId="5" xfId="3" applyNumberFormat="1" applyFont="1" applyFill="1" applyBorder="1" applyAlignment="1">
      <alignment wrapText="1"/>
    </xf>
    <xf numFmtId="165" fontId="4" fillId="0" borderId="5" xfId="2" applyNumberFormat="1" applyFont="1" applyFill="1" applyBorder="1" applyAlignment="1">
      <alignment horizontal="center"/>
    </xf>
    <xf numFmtId="165" fontId="4" fillId="0" borderId="5" xfId="2" applyNumberFormat="1" applyFont="1" applyFill="1" applyBorder="1" applyAlignment="1">
      <alignment wrapText="1"/>
    </xf>
    <xf numFmtId="3" fontId="5" fillId="0" borderId="5" xfId="1" applyNumberFormat="1" applyFont="1" applyFill="1" applyBorder="1" applyAlignment="1">
      <alignment horizontal="center"/>
    </xf>
    <xf numFmtId="165" fontId="4" fillId="0" borderId="5" xfId="2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center"/>
    </xf>
    <xf numFmtId="3" fontId="2" fillId="2" borderId="5" xfId="1" applyNumberFormat="1" applyFont="1" applyFill="1" applyBorder="1" applyAlignment="1"/>
    <xf numFmtId="3" fontId="5" fillId="0" borderId="5" xfId="1" applyNumberFormat="1" applyFont="1" applyFill="1" applyBorder="1" applyAlignment="1">
      <alignment horizontal="right"/>
    </xf>
    <xf numFmtId="0" fontId="3" fillId="0" borderId="0" xfId="1" applyFont="1" applyFill="1" applyAlignment="1"/>
    <xf numFmtId="0" fontId="1" fillId="0" borderId="0" xfId="1" applyFill="1" applyAlignment="1"/>
    <xf numFmtId="0" fontId="5" fillId="0" borderId="5" xfId="5" applyFont="1" applyFill="1" applyBorder="1" applyAlignment="1">
      <alignment wrapText="1"/>
    </xf>
    <xf numFmtId="165" fontId="5" fillId="0" borderId="5" xfId="3" applyNumberFormat="1" applyFont="1" applyFill="1" applyBorder="1" applyAlignment="1">
      <alignment horizontal="left"/>
    </xf>
    <xf numFmtId="165" fontId="5" fillId="0" borderId="5" xfId="6" applyNumberFormat="1" applyFont="1" applyFill="1" applyBorder="1" applyAlignment="1">
      <alignment horizontal="left" wrapText="1"/>
    </xf>
    <xf numFmtId="38" fontId="4" fillId="0" borderId="5" xfId="5" applyNumberFormat="1" applyFont="1" applyFill="1" applyBorder="1" applyAlignment="1">
      <alignment horizontal="right" vertical="center" wrapText="1"/>
    </xf>
    <xf numFmtId="165" fontId="4" fillId="0" borderId="5" xfId="2" applyNumberFormat="1" applyFont="1" applyFill="1" applyBorder="1" applyAlignment="1">
      <alignment horizontal="left" vertical="center"/>
    </xf>
    <xf numFmtId="38" fontId="5" fillId="0" borderId="5" xfId="5" applyNumberFormat="1" applyFont="1" applyFill="1" applyBorder="1" applyAlignment="1">
      <alignment horizontal="right" vertical="center" wrapText="1"/>
    </xf>
    <xf numFmtId="38" fontId="5" fillId="0" borderId="5" xfId="1" applyNumberFormat="1" applyFont="1" applyFill="1" applyBorder="1" applyAlignment="1">
      <alignment horizontal="right"/>
    </xf>
    <xf numFmtId="165" fontId="5" fillId="0" borderId="5" xfId="6" applyNumberFormat="1" applyFont="1" applyFill="1" applyBorder="1" applyAlignment="1">
      <alignment wrapText="1"/>
    </xf>
    <xf numFmtId="0" fontId="5" fillId="0" borderId="5" xfId="4" applyFont="1" applyFill="1" applyBorder="1" applyAlignment="1">
      <alignment horizontal="left" wrapText="1"/>
    </xf>
    <xf numFmtId="0" fontId="10" fillId="0" borderId="0" xfId="81"/>
    <xf numFmtId="0" fontId="5" fillId="0" borderId="5" xfId="4" applyFont="1" applyFill="1" applyBorder="1" applyAlignment="1">
      <alignment horizontal="center" wrapText="1"/>
    </xf>
    <xf numFmtId="165" fontId="4" fillId="0" borderId="1" xfId="2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left" wrapText="1"/>
    </xf>
    <xf numFmtId="49" fontId="5" fillId="0" borderId="5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vertical="center" wrapText="1"/>
    </xf>
    <xf numFmtId="165" fontId="5" fillId="0" borderId="5" xfId="3" applyNumberFormat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5" xfId="7" applyFont="1" applyFill="1" applyBorder="1" applyAlignment="1">
      <alignment vertical="center" wrapText="1"/>
    </xf>
    <xf numFmtId="0" fontId="10" fillId="0" borderId="0" xfId="81" applyFill="1"/>
    <xf numFmtId="0" fontId="7" fillId="0" borderId="5" xfId="4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165" fontId="5" fillId="0" borderId="5" xfId="2" applyNumberFormat="1" applyFont="1" applyFill="1" applyBorder="1" applyAlignment="1">
      <alignment horizontal="center" wrapText="1"/>
    </xf>
    <xf numFmtId="0" fontId="4" fillId="0" borderId="5" xfId="5" applyFont="1" applyFill="1" applyBorder="1" applyAlignment="1">
      <alignment horizontal="center" wrapText="1"/>
    </xf>
    <xf numFmtId="0" fontId="5" fillId="0" borderId="5" xfId="5" applyFont="1" applyFill="1" applyBorder="1" applyAlignment="1">
      <alignment horizontal="center" vertical="center" wrapText="1"/>
    </xf>
    <xf numFmtId="38" fontId="3" fillId="2" borderId="5" xfId="2" applyNumberFormat="1" applyFont="1" applyFill="1" applyBorder="1" applyAlignment="1">
      <alignment horizontal="right" vertical="center"/>
    </xf>
    <xf numFmtId="38" fontId="8" fillId="2" borderId="5" xfId="5" applyNumberFormat="1" applyFont="1" applyFill="1" applyBorder="1" applyAlignment="1">
      <alignment horizontal="left" vertical="center" wrapText="1"/>
    </xf>
    <xf numFmtId="38" fontId="11" fillId="0" borderId="5" xfId="4" applyNumberFormat="1" applyFont="1" applyFill="1" applyBorder="1" applyAlignment="1">
      <alignment horizontal="left" vertical="center" wrapText="1"/>
    </xf>
    <xf numFmtId="38" fontId="11" fillId="0" borderId="5" xfId="4" applyNumberFormat="1" applyFont="1" applyFill="1" applyBorder="1" applyAlignment="1">
      <alignment horizontal="center" vertical="center" wrapText="1"/>
    </xf>
    <xf numFmtId="38" fontId="5" fillId="0" borderId="5" xfId="2" applyNumberFormat="1" applyFont="1" applyFill="1" applyBorder="1" applyAlignment="1">
      <alignment horizontal="right" vertical="center" wrapText="1"/>
    </xf>
    <xf numFmtId="38" fontId="7" fillId="0" borderId="5" xfId="4" applyNumberFormat="1" applyFont="1" applyFill="1" applyBorder="1" applyAlignment="1">
      <alignment horizontal="left" vertical="center" wrapText="1"/>
    </xf>
    <xf numFmtId="38" fontId="8" fillId="0" borderId="5" xfId="2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6" xfId="1" applyFont="1" applyBorder="1" applyAlignment="1"/>
    <xf numFmtId="0" fontId="2" fillId="3" borderId="2" xfId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 wrapText="1"/>
    </xf>
    <xf numFmtId="166" fontId="2" fillId="3" borderId="2" xfId="3" applyNumberFormat="1" applyFont="1" applyFill="1" applyBorder="1" applyAlignment="1">
      <alignment horizontal="center" wrapText="1"/>
    </xf>
    <xf numFmtId="166" fontId="2" fillId="3" borderId="5" xfId="3" applyNumberFormat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2" fillId="3" borderId="4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/>
    <xf numFmtId="0" fontId="15" fillId="2" borderId="0" xfId="1" applyFont="1" applyFill="1" applyBorder="1" applyAlignment="1">
      <alignment horizontal="center" wrapText="1"/>
    </xf>
    <xf numFmtId="165" fontId="16" fillId="0" borderId="1" xfId="2" applyNumberFormat="1" applyFont="1" applyBorder="1" applyAlignment="1">
      <alignment horizontal="left"/>
    </xf>
  </cellXfs>
  <cellStyles count="145">
    <cellStyle name="Millares 10" xfId="8" xr:uid="{00000000-0005-0000-0000-000000000000}"/>
    <cellStyle name="Millares 10 2" xfId="9" xr:uid="{00000000-0005-0000-0000-000001000000}"/>
    <cellStyle name="Millares 10 2 2" xfId="10" xr:uid="{00000000-0005-0000-0000-000002000000}"/>
    <cellStyle name="Millares 11" xfId="11" xr:uid="{00000000-0005-0000-0000-000003000000}"/>
    <cellStyle name="Millares 12" xfId="2" xr:uid="{00000000-0005-0000-0000-000004000000}"/>
    <cellStyle name="Millares 12 2" xfId="12" xr:uid="{00000000-0005-0000-0000-000005000000}"/>
    <cellStyle name="Millares 12 2 2" xfId="13" xr:uid="{00000000-0005-0000-0000-000006000000}"/>
    <cellStyle name="Millares 12 3" xfId="14" xr:uid="{00000000-0005-0000-0000-000007000000}"/>
    <cellStyle name="Millares 12 3 2" xfId="15" xr:uid="{00000000-0005-0000-0000-000008000000}"/>
    <cellStyle name="Millares 13" xfId="16" xr:uid="{00000000-0005-0000-0000-000009000000}"/>
    <cellStyle name="Millares 13 2" xfId="17" xr:uid="{00000000-0005-0000-0000-00000A000000}"/>
    <cellStyle name="Millares 14" xfId="18" xr:uid="{00000000-0005-0000-0000-00000B000000}"/>
    <cellStyle name="Millares 15" xfId="19" xr:uid="{00000000-0005-0000-0000-00000C000000}"/>
    <cellStyle name="Millares 2" xfId="20" xr:uid="{00000000-0005-0000-0000-00000D000000}"/>
    <cellStyle name="Millares 3" xfId="21" xr:uid="{00000000-0005-0000-0000-00000E000000}"/>
    <cellStyle name="Millares 3 2" xfId="22" xr:uid="{00000000-0005-0000-0000-00000F000000}"/>
    <cellStyle name="Millares 3 2 2" xfId="23" xr:uid="{00000000-0005-0000-0000-000010000000}"/>
    <cellStyle name="Millares 3 3" xfId="24" xr:uid="{00000000-0005-0000-0000-000011000000}"/>
    <cellStyle name="Millares 3 3 2" xfId="25" xr:uid="{00000000-0005-0000-0000-000012000000}"/>
    <cellStyle name="Millares 3 3 2 2" xfId="26" xr:uid="{00000000-0005-0000-0000-000013000000}"/>
    <cellStyle name="Millares 3 3 3" xfId="27" xr:uid="{00000000-0005-0000-0000-000014000000}"/>
    <cellStyle name="Millares 3 3 3 2" xfId="28" xr:uid="{00000000-0005-0000-0000-000015000000}"/>
    <cellStyle name="Millares 3 3 4" xfId="29" xr:uid="{00000000-0005-0000-0000-000016000000}"/>
    <cellStyle name="Millares 3 3 4 2" xfId="30" xr:uid="{00000000-0005-0000-0000-000017000000}"/>
    <cellStyle name="Millares 3 3 5" xfId="31" xr:uid="{00000000-0005-0000-0000-000018000000}"/>
    <cellStyle name="Millares 3 4" xfId="32" xr:uid="{00000000-0005-0000-0000-000019000000}"/>
    <cellStyle name="Millares 3 4 2" xfId="33" xr:uid="{00000000-0005-0000-0000-00001A000000}"/>
    <cellStyle name="Millares 3 5" xfId="34" xr:uid="{00000000-0005-0000-0000-00001B000000}"/>
    <cellStyle name="Millares 4" xfId="35" xr:uid="{00000000-0005-0000-0000-00001C000000}"/>
    <cellStyle name="Millares 4 2" xfId="36" xr:uid="{00000000-0005-0000-0000-00001D000000}"/>
    <cellStyle name="Millares 4 2 2" xfId="37" xr:uid="{00000000-0005-0000-0000-00001E000000}"/>
    <cellStyle name="Millares 4 2 2 2" xfId="38" xr:uid="{00000000-0005-0000-0000-00001F000000}"/>
    <cellStyle name="Millares 4 3" xfId="39" xr:uid="{00000000-0005-0000-0000-000020000000}"/>
    <cellStyle name="Millares 4 3 2" xfId="40" xr:uid="{00000000-0005-0000-0000-000021000000}"/>
    <cellStyle name="Millares 4 3 3" xfId="41" xr:uid="{00000000-0005-0000-0000-000022000000}"/>
    <cellStyle name="Millares 5" xfId="42" xr:uid="{00000000-0005-0000-0000-000023000000}"/>
    <cellStyle name="Millares 5 2" xfId="43" xr:uid="{00000000-0005-0000-0000-000024000000}"/>
    <cellStyle name="Millares 5 2 2" xfId="3" xr:uid="{00000000-0005-0000-0000-000025000000}"/>
    <cellStyle name="Millares 5 2 2 2" xfId="44" xr:uid="{00000000-0005-0000-0000-000026000000}"/>
    <cellStyle name="Millares 5 2 2 2 2" xfId="45" xr:uid="{00000000-0005-0000-0000-000027000000}"/>
    <cellStyle name="Millares 5 2 2 3" xfId="46" xr:uid="{00000000-0005-0000-0000-000028000000}"/>
    <cellStyle name="Millares 5 3" xfId="47" xr:uid="{00000000-0005-0000-0000-000029000000}"/>
    <cellStyle name="Millares 6" xfId="48" xr:uid="{00000000-0005-0000-0000-00002A000000}"/>
    <cellStyle name="Millares 6 2" xfId="49" xr:uid="{00000000-0005-0000-0000-00002B000000}"/>
    <cellStyle name="Millares 6 2 2" xfId="50" xr:uid="{00000000-0005-0000-0000-00002C000000}"/>
    <cellStyle name="Millares 6 3" xfId="51" xr:uid="{00000000-0005-0000-0000-00002D000000}"/>
    <cellStyle name="Millares 6 3 2" xfId="52" xr:uid="{00000000-0005-0000-0000-00002E000000}"/>
    <cellStyle name="Millares 6 4" xfId="53" xr:uid="{00000000-0005-0000-0000-00002F000000}"/>
    <cellStyle name="Millares 6 4 2" xfId="54" xr:uid="{00000000-0005-0000-0000-000030000000}"/>
    <cellStyle name="Millares 6 5" xfId="55" xr:uid="{00000000-0005-0000-0000-000031000000}"/>
    <cellStyle name="Millares 7" xfId="56" xr:uid="{00000000-0005-0000-0000-000032000000}"/>
    <cellStyle name="Millares 7 2" xfId="57" xr:uid="{00000000-0005-0000-0000-000033000000}"/>
    <cellStyle name="Millares 7 2 2" xfId="58" xr:uid="{00000000-0005-0000-0000-000034000000}"/>
    <cellStyle name="Millares 7 3" xfId="59" xr:uid="{00000000-0005-0000-0000-000035000000}"/>
    <cellStyle name="Millares 8" xfId="60" xr:uid="{00000000-0005-0000-0000-000036000000}"/>
    <cellStyle name="Millares 8 2" xfId="61" xr:uid="{00000000-0005-0000-0000-000037000000}"/>
    <cellStyle name="Millares 8 2 2" xfId="62" xr:uid="{00000000-0005-0000-0000-000038000000}"/>
    <cellStyle name="Millares 9" xfId="63" xr:uid="{00000000-0005-0000-0000-000039000000}"/>
    <cellStyle name="Millares 9 2" xfId="64" xr:uid="{00000000-0005-0000-0000-00003A000000}"/>
    <cellStyle name="Millares 9 2 2" xfId="65" xr:uid="{00000000-0005-0000-0000-00003B000000}"/>
    <cellStyle name="Millares 9 2 2 2" xfId="66" xr:uid="{00000000-0005-0000-0000-00003C000000}"/>
    <cellStyle name="Millares 9 2 3" xfId="67" xr:uid="{00000000-0005-0000-0000-00003D000000}"/>
    <cellStyle name="Millares 9 2 3 2" xfId="6" xr:uid="{00000000-0005-0000-0000-00003E000000}"/>
    <cellStyle name="Millares 9 2 3 3" xfId="68" xr:uid="{00000000-0005-0000-0000-00003F000000}"/>
    <cellStyle name="Millares 9 2 4" xfId="69" xr:uid="{00000000-0005-0000-0000-000040000000}"/>
    <cellStyle name="Millares 9 2 4 2" xfId="70" xr:uid="{00000000-0005-0000-0000-000041000000}"/>
    <cellStyle name="Millares 9 2 5" xfId="71" xr:uid="{00000000-0005-0000-0000-000042000000}"/>
    <cellStyle name="Millares 9 3" xfId="72" xr:uid="{00000000-0005-0000-0000-000043000000}"/>
    <cellStyle name="Millares 9 3 2" xfId="73" xr:uid="{00000000-0005-0000-0000-000044000000}"/>
    <cellStyle name="Millares 9 4" xfId="74" xr:uid="{00000000-0005-0000-0000-000045000000}"/>
    <cellStyle name="Normal" xfId="0" builtinId="0"/>
    <cellStyle name="Normal 10" xfId="75" xr:uid="{00000000-0005-0000-0000-000047000000}"/>
    <cellStyle name="Normal 11" xfId="76" xr:uid="{00000000-0005-0000-0000-000048000000}"/>
    <cellStyle name="Normal 12" xfId="77" xr:uid="{00000000-0005-0000-0000-000049000000}"/>
    <cellStyle name="Normal 13" xfId="5" xr:uid="{00000000-0005-0000-0000-00004A000000}"/>
    <cellStyle name="Normal 13 2" xfId="78" xr:uid="{00000000-0005-0000-0000-00004B000000}"/>
    <cellStyle name="Normal 13 3" xfId="79" xr:uid="{00000000-0005-0000-0000-00004C000000}"/>
    <cellStyle name="Normal 13 3 2" xfId="80" xr:uid="{00000000-0005-0000-0000-00004D000000}"/>
    <cellStyle name="Normal 14" xfId="81" xr:uid="{00000000-0005-0000-0000-00004E000000}"/>
    <cellStyle name="Normal 15" xfId="82" xr:uid="{00000000-0005-0000-0000-00004F000000}"/>
    <cellStyle name="Normal 15 2" xfId="83" xr:uid="{00000000-0005-0000-0000-000050000000}"/>
    <cellStyle name="Normal 16" xfId="84" xr:uid="{00000000-0005-0000-0000-000051000000}"/>
    <cellStyle name="Normal 2" xfId="7" xr:uid="{00000000-0005-0000-0000-000052000000}"/>
    <cellStyle name="Normal 2 2" xfId="85" xr:uid="{00000000-0005-0000-0000-000053000000}"/>
    <cellStyle name="Normal 3" xfId="86" xr:uid="{00000000-0005-0000-0000-000054000000}"/>
    <cellStyle name="Normal 3 2" xfId="87" xr:uid="{00000000-0005-0000-0000-000055000000}"/>
    <cellStyle name="Normal 3 2 2" xfId="88" xr:uid="{00000000-0005-0000-0000-000056000000}"/>
    <cellStyle name="Normal 3 3" xfId="89" xr:uid="{00000000-0005-0000-0000-000057000000}"/>
    <cellStyle name="Normal 3 3 2" xfId="90" xr:uid="{00000000-0005-0000-0000-000058000000}"/>
    <cellStyle name="Normal 3 4" xfId="91" xr:uid="{00000000-0005-0000-0000-000059000000}"/>
    <cellStyle name="Normal 3 4 2" xfId="92" xr:uid="{00000000-0005-0000-0000-00005A000000}"/>
    <cellStyle name="Normal 3 5" xfId="93" xr:uid="{00000000-0005-0000-0000-00005B000000}"/>
    <cellStyle name="Normal 3 5 2" xfId="94" xr:uid="{00000000-0005-0000-0000-00005C000000}"/>
    <cellStyle name="Normal 3 5 2 2" xfId="95" xr:uid="{00000000-0005-0000-0000-00005D000000}"/>
    <cellStyle name="Normal 3 5 3" xfId="96" xr:uid="{00000000-0005-0000-0000-00005E000000}"/>
    <cellStyle name="Normal 3 6" xfId="97" xr:uid="{00000000-0005-0000-0000-00005F000000}"/>
    <cellStyle name="Normal 3 6 2" xfId="98" xr:uid="{00000000-0005-0000-0000-000060000000}"/>
    <cellStyle name="Normal 3 7" xfId="99" xr:uid="{00000000-0005-0000-0000-000061000000}"/>
    <cellStyle name="Normal 4" xfId="100" xr:uid="{00000000-0005-0000-0000-000062000000}"/>
    <cellStyle name="Normal 4 2" xfId="101" xr:uid="{00000000-0005-0000-0000-000063000000}"/>
    <cellStyle name="Normal 4 2 2" xfId="102" xr:uid="{00000000-0005-0000-0000-000064000000}"/>
    <cellStyle name="Normal 4 2 2 2" xfId="103" xr:uid="{00000000-0005-0000-0000-000065000000}"/>
    <cellStyle name="Normal 4 3" xfId="104" xr:uid="{00000000-0005-0000-0000-000066000000}"/>
    <cellStyle name="Normal 4 3 2" xfId="105" xr:uid="{00000000-0005-0000-0000-000067000000}"/>
    <cellStyle name="Normal 4 3 2 2" xfId="106" xr:uid="{00000000-0005-0000-0000-000068000000}"/>
    <cellStyle name="Normal 5" xfId="107" xr:uid="{00000000-0005-0000-0000-000069000000}"/>
    <cellStyle name="Normal 5 2" xfId="108" xr:uid="{00000000-0005-0000-0000-00006A000000}"/>
    <cellStyle name="Normal 5 2 2" xfId="1" xr:uid="{00000000-0005-0000-0000-00006B000000}"/>
    <cellStyle name="Normal 5 2 2 2" xfId="109" xr:uid="{00000000-0005-0000-0000-00006C000000}"/>
    <cellStyle name="Normal 5 2 2 2 2" xfId="110" xr:uid="{00000000-0005-0000-0000-00006D000000}"/>
    <cellStyle name="Normal 5 2 2 3" xfId="111" xr:uid="{00000000-0005-0000-0000-00006E000000}"/>
    <cellStyle name="Normal 5 2 2 3 2" xfId="112" xr:uid="{00000000-0005-0000-0000-00006F000000}"/>
    <cellStyle name="Normal 5 2 2 4" xfId="113" xr:uid="{00000000-0005-0000-0000-000070000000}"/>
    <cellStyle name="Normal 5 3" xfId="114" xr:uid="{00000000-0005-0000-0000-000071000000}"/>
    <cellStyle name="Normal 6" xfId="115" xr:uid="{00000000-0005-0000-0000-000072000000}"/>
    <cellStyle name="Normal 6 2" xfId="116" xr:uid="{00000000-0005-0000-0000-000073000000}"/>
    <cellStyle name="Normal 6 2 2" xfId="117" xr:uid="{00000000-0005-0000-0000-000074000000}"/>
    <cellStyle name="Normal 6 3" xfId="118" xr:uid="{00000000-0005-0000-0000-000075000000}"/>
    <cellStyle name="Normal 6 3 2" xfId="119" xr:uid="{00000000-0005-0000-0000-000076000000}"/>
    <cellStyle name="Normal 6 4" xfId="120" xr:uid="{00000000-0005-0000-0000-000077000000}"/>
    <cellStyle name="Normal 7" xfId="121" xr:uid="{00000000-0005-0000-0000-000078000000}"/>
    <cellStyle name="Normal 7 2" xfId="122" xr:uid="{00000000-0005-0000-0000-000079000000}"/>
    <cellStyle name="Normal 7 2 2" xfId="123" xr:uid="{00000000-0005-0000-0000-00007A000000}"/>
    <cellStyle name="Normal 7 2 2 2" xfId="124" xr:uid="{00000000-0005-0000-0000-00007B000000}"/>
    <cellStyle name="Normal 7 2 2 2 2" xfId="125" xr:uid="{00000000-0005-0000-0000-00007C000000}"/>
    <cellStyle name="Normal 7 2 2 2 2 2" xfId="126" xr:uid="{00000000-0005-0000-0000-00007D000000}"/>
    <cellStyle name="Normal 7 2 2 2 2 3" xfId="4" xr:uid="{00000000-0005-0000-0000-00007E000000}"/>
    <cellStyle name="Normal 7 2 2 2 2 3 2" xfId="127" xr:uid="{00000000-0005-0000-0000-00007F000000}"/>
    <cellStyle name="Normal 7 2 2 2 2 4" xfId="128" xr:uid="{00000000-0005-0000-0000-000080000000}"/>
    <cellStyle name="Normal 7 2 2 3" xfId="129" xr:uid="{00000000-0005-0000-0000-000081000000}"/>
    <cellStyle name="Normal 7 2 2 3 2" xfId="130" xr:uid="{00000000-0005-0000-0000-000082000000}"/>
    <cellStyle name="Normal 7 2 2 4" xfId="131" xr:uid="{00000000-0005-0000-0000-000083000000}"/>
    <cellStyle name="Normal 7 2 2 4 2" xfId="132" xr:uid="{00000000-0005-0000-0000-000084000000}"/>
    <cellStyle name="Normal 7 2 3" xfId="133" xr:uid="{00000000-0005-0000-0000-000085000000}"/>
    <cellStyle name="Normal 7 2 3 2" xfId="134" xr:uid="{00000000-0005-0000-0000-000086000000}"/>
    <cellStyle name="Normal 7 2 4" xfId="135" xr:uid="{00000000-0005-0000-0000-000087000000}"/>
    <cellStyle name="Normal 7 3" xfId="136" xr:uid="{00000000-0005-0000-0000-000088000000}"/>
    <cellStyle name="Normal 7 3 2" xfId="137" xr:uid="{00000000-0005-0000-0000-000089000000}"/>
    <cellStyle name="Normal 8" xfId="138" xr:uid="{00000000-0005-0000-0000-00008A000000}"/>
    <cellStyle name="Normal 8 2" xfId="139" xr:uid="{00000000-0005-0000-0000-00008B000000}"/>
    <cellStyle name="Normal 8 2 2" xfId="140" xr:uid="{00000000-0005-0000-0000-00008C000000}"/>
    <cellStyle name="Normal 9" xfId="141" xr:uid="{00000000-0005-0000-0000-00008D000000}"/>
    <cellStyle name="Normal 9 2" xfId="142" xr:uid="{00000000-0005-0000-0000-00008E000000}"/>
    <cellStyle name="Normal 9 2 2" xfId="143" xr:uid="{00000000-0005-0000-0000-00008F000000}"/>
    <cellStyle name="Normal 9 3" xfId="144" xr:uid="{00000000-0005-0000-0000-00009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0</xdr:rowOff>
    </xdr:from>
    <xdr:to>
      <xdr:col>2</xdr:col>
      <xdr:colOff>501335</xdr:colOff>
      <xdr:row>0</xdr:row>
      <xdr:rowOff>784860</xdr:rowOff>
    </xdr:to>
    <xdr:pic>
      <xdr:nvPicPr>
        <xdr:cNvPr id="37" name="Picture 1" descr="logo1">
          <a:extLst>
            <a:ext uri="{FF2B5EF4-FFF2-40B4-BE49-F238E27FC236}">
              <a16:creationId xmlns:a16="http://schemas.microsoft.com/office/drawing/2014/main" id="{E84BE730-D355-4845-88E0-E6B61E2B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7760" y="0"/>
          <a:ext cx="714695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401956</xdr:colOff>
      <xdr:row>0</xdr:row>
      <xdr:rowOff>97155</xdr:rowOff>
    </xdr:from>
    <xdr:to>
      <xdr:col>8</xdr:col>
      <xdr:colOff>472441</xdr:colOff>
      <xdr:row>1</xdr:row>
      <xdr:rowOff>7620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AFD4C418-EBC9-42F1-9AC1-FD8656E1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9096" y="97155"/>
          <a:ext cx="885825" cy="817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tabSelected="1" workbookViewId="0">
      <selection activeCell="E10" sqref="E10"/>
    </sheetView>
  </sheetViews>
  <sheetFormatPr baseColWidth="10" defaultColWidth="11.44140625" defaultRowHeight="15.6" x14ac:dyDescent="0.3"/>
  <cols>
    <col min="1" max="1" width="8.109375" style="38" customWidth="1"/>
    <col min="2" max="2" width="11.44140625" style="38"/>
    <col min="3" max="4" width="28.33203125" style="38" customWidth="1"/>
    <col min="5" max="6" width="11.33203125" style="38" customWidth="1"/>
    <col min="7" max="10" width="11.88671875" style="38" customWidth="1"/>
    <col min="11" max="11" width="36.33203125" style="38" bestFit="1" customWidth="1"/>
    <col min="12" max="16384" width="11.44140625" style="38"/>
  </cols>
  <sheetData>
    <row r="1" spans="1:12" s="74" customFormat="1" ht="71.400000000000006" customHeight="1" x14ac:dyDescent="0.3">
      <c r="A1" s="73" t="s">
        <v>140</v>
      </c>
      <c r="B1" s="73"/>
      <c r="C1" s="73"/>
      <c r="D1" s="73"/>
      <c r="E1" s="73"/>
      <c r="F1" s="73"/>
      <c r="G1" s="73"/>
      <c r="H1" s="73"/>
      <c r="I1" s="73"/>
      <c r="J1" s="73"/>
    </row>
    <row r="2" spans="1:12" ht="13.5" customHeight="1" x14ac:dyDescent="0.3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2" ht="12.75" customHeight="1" x14ac:dyDescent="0.3">
      <c r="A3" s="75" t="s">
        <v>120</v>
      </c>
      <c r="B3" s="75"/>
      <c r="C3" s="75"/>
      <c r="D3" s="75"/>
      <c r="E3" s="75"/>
      <c r="F3" s="75"/>
      <c r="G3" s="75"/>
      <c r="H3" s="75"/>
      <c r="I3" s="75"/>
      <c r="J3" s="75"/>
    </row>
    <row r="4" spans="1:12" s="2" customFormat="1" ht="20.399999999999999" customHeight="1" x14ac:dyDescent="0.3">
      <c r="A4" s="76" t="s">
        <v>139</v>
      </c>
      <c r="B4" s="76"/>
      <c r="C4" s="76"/>
      <c r="D4" s="40"/>
      <c r="E4" s="3"/>
      <c r="F4" s="3"/>
      <c r="G4" s="3"/>
      <c r="H4" s="3"/>
      <c r="I4" s="3"/>
      <c r="J4" s="3"/>
      <c r="K4" s="1"/>
      <c r="L4" s="1"/>
    </row>
    <row r="5" spans="1:12" ht="12.75" customHeight="1" x14ac:dyDescent="0.3">
      <c r="A5" s="66" t="s">
        <v>0</v>
      </c>
      <c r="B5" s="66" t="s">
        <v>1</v>
      </c>
      <c r="C5" s="66" t="s">
        <v>2</v>
      </c>
      <c r="D5" s="66" t="s">
        <v>3</v>
      </c>
      <c r="E5" s="68" t="s">
        <v>4</v>
      </c>
      <c r="F5" s="66" t="s">
        <v>5</v>
      </c>
      <c r="G5" s="66" t="s">
        <v>6</v>
      </c>
      <c r="H5" s="66" t="s">
        <v>7</v>
      </c>
      <c r="I5" s="70" t="s">
        <v>8</v>
      </c>
      <c r="J5" s="71" t="s">
        <v>9</v>
      </c>
    </row>
    <row r="6" spans="1:12" ht="12.75" customHeight="1" x14ac:dyDescent="0.3">
      <c r="A6" s="67"/>
      <c r="B6" s="67"/>
      <c r="C6" s="67"/>
      <c r="D6" s="67"/>
      <c r="E6" s="69"/>
      <c r="F6" s="67"/>
      <c r="G6" s="67"/>
      <c r="H6" s="67"/>
      <c r="I6" s="66"/>
      <c r="J6" s="72"/>
    </row>
    <row r="7" spans="1:12" s="49" customFormat="1" ht="20.25" customHeight="1" x14ac:dyDescent="0.3">
      <c r="A7" s="8">
        <v>1</v>
      </c>
      <c r="B7" s="4">
        <v>2829907</v>
      </c>
      <c r="C7" s="5" t="s">
        <v>128</v>
      </c>
      <c r="D7" s="50" t="s">
        <v>10</v>
      </c>
      <c r="E7" s="7" t="s">
        <v>11</v>
      </c>
      <c r="F7" s="8">
        <v>1</v>
      </c>
      <c r="G7" s="9">
        <v>2500000</v>
      </c>
      <c r="H7" s="9">
        <v>2500000</v>
      </c>
      <c r="I7" s="9">
        <v>250000</v>
      </c>
      <c r="J7" s="9">
        <f>+I7</f>
        <v>250000</v>
      </c>
    </row>
    <row r="8" spans="1:12" s="49" customFormat="1" ht="20.25" customHeight="1" x14ac:dyDescent="0.3">
      <c r="A8" s="8">
        <f>+A7+1</f>
        <v>2</v>
      </c>
      <c r="B8" s="12">
        <v>1194719</v>
      </c>
      <c r="C8" s="13" t="s">
        <v>12</v>
      </c>
      <c r="D8" s="50" t="s">
        <v>13</v>
      </c>
      <c r="E8" s="7" t="s">
        <v>14</v>
      </c>
      <c r="F8" s="8">
        <v>1</v>
      </c>
      <c r="G8" s="9">
        <v>1400000</v>
      </c>
      <c r="H8" s="9">
        <v>1400000</v>
      </c>
      <c r="I8" s="9">
        <v>140000</v>
      </c>
      <c r="J8" s="9">
        <v>140000</v>
      </c>
    </row>
    <row r="9" spans="1:12" s="49" customFormat="1" ht="20.25" customHeight="1" x14ac:dyDescent="0.3">
      <c r="A9" s="8">
        <f t="shared" ref="A9:A58" si="0">+A8+1</f>
        <v>3</v>
      </c>
      <c r="B9" s="14">
        <v>4711194</v>
      </c>
      <c r="C9" s="15" t="s">
        <v>15</v>
      </c>
      <c r="D9" s="51" t="s">
        <v>16</v>
      </c>
      <c r="E9" s="7" t="s">
        <v>17</v>
      </c>
      <c r="F9" s="8">
        <v>1</v>
      </c>
      <c r="G9" s="9">
        <v>2200000</v>
      </c>
      <c r="H9" s="9">
        <f>+G9</f>
        <v>2200000</v>
      </c>
      <c r="I9" s="9">
        <f>G9*10/100</f>
        <v>220000</v>
      </c>
      <c r="J9" s="9">
        <f>G9*10/100</f>
        <v>220000</v>
      </c>
    </row>
    <row r="10" spans="1:12" s="49" customFormat="1" ht="20.25" customHeight="1" x14ac:dyDescent="0.3">
      <c r="A10" s="8">
        <f t="shared" si="0"/>
        <v>4</v>
      </c>
      <c r="B10" s="12">
        <v>2306019</v>
      </c>
      <c r="C10" s="6" t="s">
        <v>18</v>
      </c>
      <c r="D10" s="51" t="s">
        <v>19</v>
      </c>
      <c r="E10" s="7" t="s">
        <v>20</v>
      </c>
      <c r="F10" s="8">
        <v>1</v>
      </c>
      <c r="G10" s="9">
        <v>1600000</v>
      </c>
      <c r="H10" s="9">
        <v>1600000</v>
      </c>
      <c r="I10" s="9">
        <f>G10*10/100</f>
        <v>160000</v>
      </c>
      <c r="J10" s="9">
        <f>G10*10/100</f>
        <v>160000</v>
      </c>
    </row>
    <row r="11" spans="1:12" s="49" customFormat="1" ht="20.25" customHeight="1" x14ac:dyDescent="0.3">
      <c r="A11" s="8">
        <f t="shared" si="0"/>
        <v>5</v>
      </c>
      <c r="B11" s="16">
        <v>4874184</v>
      </c>
      <c r="C11" s="17" t="s">
        <v>129</v>
      </c>
      <c r="D11" s="51" t="s">
        <v>21</v>
      </c>
      <c r="E11" s="7" t="s">
        <v>11</v>
      </c>
      <c r="F11" s="8">
        <v>1</v>
      </c>
      <c r="G11" s="9">
        <v>2100000</v>
      </c>
      <c r="H11" s="9">
        <v>2100000</v>
      </c>
      <c r="I11" s="9">
        <v>210000</v>
      </c>
      <c r="J11" s="9">
        <f>+I11</f>
        <v>210000</v>
      </c>
    </row>
    <row r="12" spans="1:12" s="49" customFormat="1" ht="20.25" customHeight="1" x14ac:dyDescent="0.3">
      <c r="A12" s="8">
        <f t="shared" si="0"/>
        <v>6</v>
      </c>
      <c r="B12" s="23">
        <v>2507669</v>
      </c>
      <c r="C12" s="43" t="s">
        <v>130</v>
      </c>
      <c r="D12" s="51" t="s">
        <v>125</v>
      </c>
      <c r="E12" s="7" t="s">
        <v>11</v>
      </c>
      <c r="F12" s="8">
        <v>1</v>
      </c>
      <c r="G12" s="9">
        <v>2100000</v>
      </c>
      <c r="H12" s="9">
        <v>2100000</v>
      </c>
      <c r="I12" s="9">
        <v>210000</v>
      </c>
      <c r="J12" s="9">
        <f>+I12</f>
        <v>210000</v>
      </c>
    </row>
    <row r="13" spans="1:12" s="49" customFormat="1" ht="20.25" customHeight="1" x14ac:dyDescent="0.3">
      <c r="A13" s="8">
        <f t="shared" si="0"/>
        <v>7</v>
      </c>
      <c r="B13" s="14">
        <v>2976775</v>
      </c>
      <c r="C13" s="15" t="s">
        <v>22</v>
      </c>
      <c r="D13" s="51" t="s">
        <v>23</v>
      </c>
      <c r="E13" s="7" t="s">
        <v>11</v>
      </c>
      <c r="F13" s="8">
        <v>1</v>
      </c>
      <c r="G13" s="9">
        <v>2300000</v>
      </c>
      <c r="H13" s="9">
        <v>2300000</v>
      </c>
      <c r="I13" s="9">
        <f>G13*10/100</f>
        <v>230000</v>
      </c>
      <c r="J13" s="9">
        <f>G13*10/100</f>
        <v>230000</v>
      </c>
    </row>
    <row r="14" spans="1:12" s="49" customFormat="1" ht="20.25" customHeight="1" x14ac:dyDescent="0.3">
      <c r="A14" s="8">
        <f t="shared" si="0"/>
        <v>8</v>
      </c>
      <c r="B14" s="14">
        <v>2262731</v>
      </c>
      <c r="C14" s="15" t="s">
        <v>24</v>
      </c>
      <c r="D14" s="51" t="s">
        <v>25</v>
      </c>
      <c r="E14" s="7" t="s">
        <v>11</v>
      </c>
      <c r="F14" s="8">
        <v>1</v>
      </c>
      <c r="G14" s="9">
        <v>2100000</v>
      </c>
      <c r="H14" s="9">
        <v>2100000</v>
      </c>
      <c r="I14" s="9">
        <v>210000</v>
      </c>
      <c r="J14" s="9">
        <f>+I14</f>
        <v>210000</v>
      </c>
    </row>
    <row r="15" spans="1:12" s="49" customFormat="1" ht="20.25" customHeight="1" x14ac:dyDescent="0.3">
      <c r="A15" s="8">
        <f t="shared" si="0"/>
        <v>9</v>
      </c>
      <c r="B15" s="14">
        <v>1030302</v>
      </c>
      <c r="C15" s="15" t="s">
        <v>26</v>
      </c>
      <c r="D15" s="51" t="s">
        <v>27</v>
      </c>
      <c r="E15" s="7" t="s">
        <v>11</v>
      </c>
      <c r="F15" s="8">
        <v>1</v>
      </c>
      <c r="G15" s="9">
        <v>1800000</v>
      </c>
      <c r="H15" s="9">
        <v>1800000</v>
      </c>
      <c r="I15" s="9">
        <f>G15*10/100</f>
        <v>180000</v>
      </c>
      <c r="J15" s="9">
        <f>G15*10/100</f>
        <v>180000</v>
      </c>
    </row>
    <row r="16" spans="1:12" ht="20.25" customHeight="1" x14ac:dyDescent="0.3">
      <c r="A16" s="8">
        <f t="shared" si="0"/>
        <v>10</v>
      </c>
      <c r="B16" s="14">
        <v>1197663</v>
      </c>
      <c r="C16" s="15" t="s">
        <v>28</v>
      </c>
      <c r="D16" s="51" t="s">
        <v>29</v>
      </c>
      <c r="E16" s="7" t="s">
        <v>30</v>
      </c>
      <c r="F16" s="8">
        <v>1</v>
      </c>
      <c r="G16" s="9">
        <v>1600000</v>
      </c>
      <c r="H16" s="9">
        <f>+G16</f>
        <v>1600000</v>
      </c>
      <c r="I16" s="9">
        <v>160000</v>
      </c>
      <c r="J16" s="9">
        <f>+I16</f>
        <v>160000</v>
      </c>
    </row>
    <row r="17" spans="1:12" ht="20.25" customHeight="1" x14ac:dyDescent="0.3">
      <c r="A17" s="8">
        <f t="shared" si="0"/>
        <v>11</v>
      </c>
      <c r="B17" s="18">
        <v>2240165</v>
      </c>
      <c r="C17" s="19" t="s">
        <v>131</v>
      </c>
      <c r="D17" s="51" t="s">
        <v>31</v>
      </c>
      <c r="E17" s="7" t="s">
        <v>11</v>
      </c>
      <c r="F17" s="8">
        <v>1</v>
      </c>
      <c r="G17" s="9">
        <v>2100000</v>
      </c>
      <c r="H17" s="9">
        <f>+G17</f>
        <v>2100000</v>
      </c>
      <c r="I17" s="9">
        <v>210000</v>
      </c>
      <c r="J17" s="9">
        <f>+I17</f>
        <v>210000</v>
      </c>
    </row>
    <row r="18" spans="1:12" ht="20.25" customHeight="1" x14ac:dyDescent="0.3">
      <c r="A18" s="8">
        <f t="shared" si="0"/>
        <v>12</v>
      </c>
      <c r="B18" s="14">
        <v>5155101</v>
      </c>
      <c r="C18" s="15" t="s">
        <v>32</v>
      </c>
      <c r="D18" s="51" t="s">
        <v>33</v>
      </c>
      <c r="E18" s="7" t="s">
        <v>20</v>
      </c>
      <c r="F18" s="8">
        <v>1</v>
      </c>
      <c r="G18" s="9">
        <v>1600000</v>
      </c>
      <c r="H18" s="9">
        <v>1600000</v>
      </c>
      <c r="I18" s="9">
        <f>G18*10/100</f>
        <v>160000</v>
      </c>
      <c r="J18" s="9">
        <f>G18*10/100</f>
        <v>160000</v>
      </c>
    </row>
    <row r="19" spans="1:12" ht="20.25" customHeight="1" x14ac:dyDescent="0.3">
      <c r="A19" s="8">
        <f t="shared" si="0"/>
        <v>13</v>
      </c>
      <c r="B19" s="23">
        <v>3736472</v>
      </c>
      <c r="C19" s="21" t="s">
        <v>35</v>
      </c>
      <c r="D19" s="53" t="s">
        <v>36</v>
      </c>
      <c r="E19" s="7" t="s">
        <v>37</v>
      </c>
      <c r="F19" s="22">
        <v>1</v>
      </c>
      <c r="G19" s="9">
        <v>1900000</v>
      </c>
      <c r="H19" s="9">
        <f>+G19</f>
        <v>1900000</v>
      </c>
      <c r="I19" s="9">
        <f>G19*10/100</f>
        <v>190000</v>
      </c>
      <c r="J19" s="9">
        <f>+I19</f>
        <v>190000</v>
      </c>
    </row>
    <row r="20" spans="1:12" ht="20.25" customHeight="1" x14ac:dyDescent="0.3">
      <c r="A20" s="8">
        <f t="shared" si="0"/>
        <v>14</v>
      </c>
      <c r="B20" s="59">
        <v>1179142</v>
      </c>
      <c r="C20" s="60" t="s">
        <v>136</v>
      </c>
      <c r="D20" s="53" t="s">
        <v>135</v>
      </c>
      <c r="E20" s="7" t="s">
        <v>37</v>
      </c>
      <c r="F20" s="8">
        <v>1</v>
      </c>
      <c r="G20" s="9">
        <v>2100000</v>
      </c>
      <c r="H20" s="9">
        <f>+G20</f>
        <v>2100000</v>
      </c>
      <c r="I20" s="9">
        <v>210000</v>
      </c>
      <c r="J20" s="9">
        <f>+I20</f>
        <v>210000</v>
      </c>
    </row>
    <row r="21" spans="1:12" ht="22.5" customHeight="1" x14ac:dyDescent="0.3">
      <c r="A21" s="8">
        <f t="shared" si="0"/>
        <v>15</v>
      </c>
      <c r="B21" s="18">
        <v>3190027</v>
      </c>
      <c r="C21" s="19" t="s">
        <v>39</v>
      </c>
      <c r="D21" s="51" t="s">
        <v>40</v>
      </c>
      <c r="E21" s="7" t="s">
        <v>41</v>
      </c>
      <c r="F21" s="8">
        <v>1</v>
      </c>
      <c r="G21" s="26">
        <v>1900000</v>
      </c>
      <c r="H21" s="26">
        <v>1900000</v>
      </c>
      <c r="I21" s="26">
        <f>G21*10/100</f>
        <v>190000</v>
      </c>
      <c r="J21" s="26">
        <f>G21*10/100</f>
        <v>190000</v>
      </c>
    </row>
    <row r="22" spans="1:12" s="49" customFormat="1" ht="22.5" customHeight="1" x14ac:dyDescent="0.3">
      <c r="A22" s="8">
        <f t="shared" si="0"/>
        <v>16</v>
      </c>
      <c r="B22" s="20">
        <v>4198350</v>
      </c>
      <c r="C22" s="29" t="s">
        <v>133</v>
      </c>
      <c r="D22" s="51" t="s">
        <v>42</v>
      </c>
      <c r="E22" s="7" t="s">
        <v>41</v>
      </c>
      <c r="F22" s="8">
        <v>1</v>
      </c>
      <c r="G22" s="26">
        <v>2100000</v>
      </c>
      <c r="H22" s="26">
        <v>2100000</v>
      </c>
      <c r="I22" s="26">
        <v>210000</v>
      </c>
      <c r="J22" s="26">
        <f>+I22</f>
        <v>210000</v>
      </c>
    </row>
    <row r="23" spans="1:12" ht="22.5" customHeight="1" x14ac:dyDescent="0.3">
      <c r="A23" s="8">
        <f t="shared" si="0"/>
        <v>17</v>
      </c>
      <c r="B23" s="30">
        <v>528821</v>
      </c>
      <c r="C23" s="19" t="s">
        <v>43</v>
      </c>
      <c r="D23" s="51" t="s">
        <v>44</v>
      </c>
      <c r="E23" s="7" t="s">
        <v>41</v>
      </c>
      <c r="F23" s="8">
        <v>1</v>
      </c>
      <c r="G23" s="26">
        <v>2000000</v>
      </c>
      <c r="H23" s="26">
        <v>2000000</v>
      </c>
      <c r="I23" s="26">
        <f>G23*10/100</f>
        <v>200000</v>
      </c>
      <c r="J23" s="26">
        <f>G23*10/100</f>
        <v>200000</v>
      </c>
    </row>
    <row r="24" spans="1:12" ht="22.5" customHeight="1" x14ac:dyDescent="0.3">
      <c r="A24" s="8">
        <f t="shared" si="0"/>
        <v>18</v>
      </c>
      <c r="B24" s="20">
        <v>4194553</v>
      </c>
      <c r="C24" s="29" t="s">
        <v>45</v>
      </c>
      <c r="D24" s="51" t="s">
        <v>46</v>
      </c>
      <c r="E24" s="7" t="s">
        <v>17</v>
      </c>
      <c r="F24" s="8">
        <v>1</v>
      </c>
      <c r="G24" s="26">
        <v>1600000</v>
      </c>
      <c r="H24" s="26">
        <v>1600000</v>
      </c>
      <c r="I24" s="26">
        <v>160000</v>
      </c>
      <c r="J24" s="26">
        <f>+I24</f>
        <v>160000</v>
      </c>
    </row>
    <row r="25" spans="1:12" ht="22.5" customHeight="1" x14ac:dyDescent="0.3">
      <c r="A25" s="8">
        <f t="shared" si="0"/>
        <v>19</v>
      </c>
      <c r="B25" s="12">
        <v>3213154</v>
      </c>
      <c r="C25" s="6" t="s">
        <v>47</v>
      </c>
      <c r="D25" s="51" t="s">
        <v>48</v>
      </c>
      <c r="E25" s="7" t="s">
        <v>17</v>
      </c>
      <c r="F25" s="8">
        <v>1</v>
      </c>
      <c r="G25" s="26">
        <v>2000000</v>
      </c>
      <c r="H25" s="26">
        <f>+G25</f>
        <v>2000000</v>
      </c>
      <c r="I25" s="26">
        <v>200000</v>
      </c>
      <c r="J25" s="26">
        <f>+I25</f>
        <v>200000</v>
      </c>
    </row>
    <row r="26" spans="1:12" ht="22.5" customHeight="1" x14ac:dyDescent="0.3">
      <c r="A26" s="8">
        <f t="shared" si="0"/>
        <v>20</v>
      </c>
      <c r="B26" s="26">
        <v>2122825</v>
      </c>
      <c r="C26" s="19" t="s">
        <v>49</v>
      </c>
      <c r="D26" s="51" t="s">
        <v>50</v>
      </c>
      <c r="E26" s="7" t="s">
        <v>34</v>
      </c>
      <c r="F26" s="8">
        <v>1</v>
      </c>
      <c r="G26" s="26">
        <v>1700000</v>
      </c>
      <c r="H26" s="26">
        <v>1700000</v>
      </c>
      <c r="I26" s="26">
        <f>G26*10/100</f>
        <v>170000</v>
      </c>
      <c r="J26" s="26">
        <f>G26*10/100</f>
        <v>170000</v>
      </c>
    </row>
    <row r="27" spans="1:12" ht="22.5" customHeight="1" x14ac:dyDescent="0.3">
      <c r="A27" s="8">
        <f t="shared" si="0"/>
        <v>21</v>
      </c>
      <c r="B27" s="20">
        <v>4110660</v>
      </c>
      <c r="C27" s="29" t="s">
        <v>51</v>
      </c>
      <c r="D27" s="51" t="s">
        <v>52</v>
      </c>
      <c r="E27" s="7" t="s">
        <v>17</v>
      </c>
      <c r="F27" s="8">
        <v>1</v>
      </c>
      <c r="G27" s="26">
        <v>2400000</v>
      </c>
      <c r="H27" s="26">
        <f>+G27</f>
        <v>2400000</v>
      </c>
      <c r="I27" s="26">
        <f>+H27*0.1</f>
        <v>240000</v>
      </c>
      <c r="J27" s="26">
        <f>+I27</f>
        <v>240000</v>
      </c>
    </row>
    <row r="28" spans="1:12" ht="22.5" customHeight="1" x14ac:dyDescent="0.3">
      <c r="A28" s="8">
        <f t="shared" si="0"/>
        <v>22</v>
      </c>
      <c r="B28" s="12">
        <v>1966832</v>
      </c>
      <c r="C28" s="13" t="s">
        <v>53</v>
      </c>
      <c r="D28" s="51" t="s">
        <v>54</v>
      </c>
      <c r="E28" s="7" t="s">
        <v>55</v>
      </c>
      <c r="F28" s="8">
        <v>1</v>
      </c>
      <c r="G28" s="26">
        <v>1950000</v>
      </c>
      <c r="H28" s="26">
        <v>1950000</v>
      </c>
      <c r="I28" s="26">
        <f>G28*10/100</f>
        <v>195000</v>
      </c>
      <c r="J28" s="26">
        <f>G28*10/100</f>
        <v>195000</v>
      </c>
    </row>
    <row r="29" spans="1:12" ht="22.5" customHeight="1" x14ac:dyDescent="0.3">
      <c r="A29" s="8">
        <f t="shared" si="0"/>
        <v>23</v>
      </c>
      <c r="B29" s="20">
        <v>2891818</v>
      </c>
      <c r="C29" s="29" t="s">
        <v>56</v>
      </c>
      <c r="D29" s="51" t="s">
        <v>57</v>
      </c>
      <c r="E29" s="7" t="s">
        <v>55</v>
      </c>
      <c r="F29" s="8">
        <v>1</v>
      </c>
      <c r="G29" s="26">
        <v>1950000</v>
      </c>
      <c r="H29" s="26">
        <v>1950000</v>
      </c>
      <c r="I29" s="26">
        <v>195000</v>
      </c>
      <c r="J29" s="26">
        <f>G29*10/100</f>
        <v>195000</v>
      </c>
    </row>
    <row r="30" spans="1:12" s="49" customFormat="1" ht="22.5" customHeight="1" x14ac:dyDescent="0.3">
      <c r="A30" s="8">
        <f t="shared" si="0"/>
        <v>24</v>
      </c>
      <c r="B30" s="12">
        <v>4110662</v>
      </c>
      <c r="C30" s="31" t="s">
        <v>132</v>
      </c>
      <c r="D30" s="51" t="s">
        <v>58</v>
      </c>
      <c r="E30" s="7" t="s">
        <v>59</v>
      </c>
      <c r="F30" s="8">
        <v>1</v>
      </c>
      <c r="G30" s="26">
        <v>1700000</v>
      </c>
      <c r="H30" s="26">
        <v>1700000</v>
      </c>
      <c r="I30" s="26">
        <v>170000</v>
      </c>
      <c r="J30" s="26">
        <f>+I30</f>
        <v>170000</v>
      </c>
    </row>
    <row r="31" spans="1:12" ht="22.5" customHeight="1" x14ac:dyDescent="0.3">
      <c r="A31" s="8">
        <f t="shared" si="0"/>
        <v>25</v>
      </c>
      <c r="B31" s="14">
        <v>719406</v>
      </c>
      <c r="C31" s="19" t="s">
        <v>60</v>
      </c>
      <c r="D31" s="51" t="s">
        <v>61</v>
      </c>
      <c r="E31" s="7" t="s">
        <v>62</v>
      </c>
      <c r="F31" s="8">
        <v>1</v>
      </c>
      <c r="G31" s="26">
        <v>2000000</v>
      </c>
      <c r="H31" s="26">
        <f>+G31</f>
        <v>2000000</v>
      </c>
      <c r="I31" s="26">
        <f>G31*10/100</f>
        <v>200000</v>
      </c>
      <c r="J31" s="26">
        <f>H31*10/100</f>
        <v>200000</v>
      </c>
    </row>
    <row r="32" spans="1:12" s="28" customFormat="1" ht="22.5" customHeight="1" x14ac:dyDescent="0.3">
      <c r="A32" s="8">
        <f t="shared" si="0"/>
        <v>26</v>
      </c>
      <c r="B32" s="32">
        <v>3556340</v>
      </c>
      <c r="C32" s="33" t="s">
        <v>63</v>
      </c>
      <c r="D32" s="54" t="s">
        <v>64</v>
      </c>
      <c r="E32" s="7" t="s">
        <v>62</v>
      </c>
      <c r="F32" s="8">
        <v>1</v>
      </c>
      <c r="G32" s="34">
        <v>1900000</v>
      </c>
      <c r="H32" s="32">
        <v>1900000</v>
      </c>
      <c r="I32" s="35">
        <v>190000</v>
      </c>
      <c r="J32" s="35">
        <f>+I32</f>
        <v>190000</v>
      </c>
      <c r="K32" s="27"/>
      <c r="L32" s="27"/>
    </row>
    <row r="33" spans="1:12" ht="22.5" customHeight="1" x14ac:dyDescent="0.3">
      <c r="A33" s="8">
        <f t="shared" si="0"/>
        <v>27</v>
      </c>
      <c r="B33" s="14">
        <v>1026086</v>
      </c>
      <c r="C33" s="19" t="s">
        <v>65</v>
      </c>
      <c r="D33" s="51" t="s">
        <v>66</v>
      </c>
      <c r="E33" s="7" t="s">
        <v>62</v>
      </c>
      <c r="F33" s="8">
        <v>1</v>
      </c>
      <c r="G33" s="26">
        <v>1900000</v>
      </c>
      <c r="H33" s="26">
        <v>1900000</v>
      </c>
      <c r="I33" s="26">
        <f>G33*10/100</f>
        <v>190000</v>
      </c>
      <c r="J33" s="26">
        <f>G33*10/100</f>
        <v>190000</v>
      </c>
    </row>
    <row r="34" spans="1:12" ht="22.5" customHeight="1" x14ac:dyDescent="0.3">
      <c r="A34" s="8">
        <f t="shared" si="0"/>
        <v>28</v>
      </c>
      <c r="B34" s="18">
        <v>1878094</v>
      </c>
      <c r="C34" s="19" t="s">
        <v>67</v>
      </c>
      <c r="D34" s="51" t="s">
        <v>68</v>
      </c>
      <c r="E34" s="7" t="s">
        <v>62</v>
      </c>
      <c r="F34" s="8">
        <v>1</v>
      </c>
      <c r="G34" s="26">
        <v>1900000</v>
      </c>
      <c r="H34" s="26">
        <v>1900000</v>
      </c>
      <c r="I34" s="26">
        <f>G34*10/100</f>
        <v>190000</v>
      </c>
      <c r="J34" s="26">
        <f>G34*10/100</f>
        <v>190000</v>
      </c>
    </row>
    <row r="35" spans="1:12" ht="22.5" customHeight="1" x14ac:dyDescent="0.3">
      <c r="A35" s="8">
        <f t="shared" si="0"/>
        <v>29</v>
      </c>
      <c r="B35" s="9">
        <v>4217290</v>
      </c>
      <c r="C35" s="19" t="s">
        <v>69</v>
      </c>
      <c r="D35" s="51" t="s">
        <v>70</v>
      </c>
      <c r="E35" s="7" t="s">
        <v>71</v>
      </c>
      <c r="F35" s="8">
        <v>1</v>
      </c>
      <c r="G35" s="26">
        <v>1900000</v>
      </c>
      <c r="H35" s="26">
        <f>+G35</f>
        <v>1900000</v>
      </c>
      <c r="I35" s="26">
        <f>G35*10/100</f>
        <v>190000</v>
      </c>
      <c r="J35" s="26">
        <f>G35*10/100</f>
        <v>190000</v>
      </c>
    </row>
    <row r="36" spans="1:12" s="28" customFormat="1" ht="21" customHeight="1" x14ac:dyDescent="0.3">
      <c r="A36" s="8">
        <f t="shared" si="0"/>
        <v>30</v>
      </c>
      <c r="B36" s="9">
        <v>4590085</v>
      </c>
      <c r="C36" s="19" t="s">
        <v>123</v>
      </c>
      <c r="D36" s="41" t="s">
        <v>124</v>
      </c>
      <c r="E36" s="7" t="s">
        <v>80</v>
      </c>
      <c r="F36" s="8">
        <v>1</v>
      </c>
      <c r="G36" s="26">
        <v>1600000</v>
      </c>
      <c r="H36" s="26">
        <v>1600000</v>
      </c>
      <c r="I36" s="26">
        <f>G36*10/100</f>
        <v>160000</v>
      </c>
      <c r="J36" s="26">
        <f>+I36</f>
        <v>160000</v>
      </c>
      <c r="K36" s="27"/>
      <c r="L36" s="27"/>
    </row>
    <row r="37" spans="1:12" x14ac:dyDescent="0.3">
      <c r="A37" s="8">
        <f t="shared" si="0"/>
        <v>31</v>
      </c>
      <c r="B37" s="61">
        <v>3182649</v>
      </c>
      <c r="C37" s="57" t="s">
        <v>138</v>
      </c>
      <c r="D37" s="58" t="s">
        <v>137</v>
      </c>
      <c r="E37" s="57" t="s">
        <v>37</v>
      </c>
      <c r="F37" s="8">
        <v>1</v>
      </c>
      <c r="G37" s="9">
        <v>2100000</v>
      </c>
      <c r="H37" s="9">
        <f>+G37</f>
        <v>2100000</v>
      </c>
      <c r="I37" s="9">
        <v>210000</v>
      </c>
      <c r="J37" s="9">
        <f>+I37</f>
        <v>210000</v>
      </c>
    </row>
    <row r="38" spans="1:12" ht="18" customHeight="1" x14ac:dyDescent="0.3">
      <c r="A38" s="8">
        <f t="shared" si="0"/>
        <v>32</v>
      </c>
      <c r="B38" s="9">
        <v>3394285</v>
      </c>
      <c r="C38" s="19" t="s">
        <v>72</v>
      </c>
      <c r="D38" s="51" t="s">
        <v>73</v>
      </c>
      <c r="E38" s="22" t="s">
        <v>74</v>
      </c>
      <c r="F38" s="22">
        <v>1</v>
      </c>
      <c r="G38" s="9">
        <v>2100000</v>
      </c>
      <c r="H38" s="9">
        <v>2100000</v>
      </c>
      <c r="I38" s="9">
        <f t="shared" ref="I38:I54" si="1">G38*10/100</f>
        <v>210000</v>
      </c>
      <c r="J38" s="9">
        <f t="shared" ref="J38:J42" si="2">G38*10/100</f>
        <v>210000</v>
      </c>
    </row>
    <row r="39" spans="1:12" ht="18" customHeight="1" x14ac:dyDescent="0.3">
      <c r="A39" s="8">
        <f t="shared" si="0"/>
        <v>33</v>
      </c>
      <c r="B39" s="20">
        <v>2611154</v>
      </c>
      <c r="C39" s="17" t="s">
        <v>76</v>
      </c>
      <c r="D39" s="51" t="s">
        <v>75</v>
      </c>
      <c r="E39" s="22" t="s">
        <v>77</v>
      </c>
      <c r="F39" s="22">
        <v>1</v>
      </c>
      <c r="G39" s="9">
        <v>1700000</v>
      </c>
      <c r="H39" s="9">
        <f>+G39</f>
        <v>1700000</v>
      </c>
      <c r="I39" s="9">
        <f>+H39*0.1</f>
        <v>170000</v>
      </c>
      <c r="J39" s="9">
        <f>+I39</f>
        <v>170000</v>
      </c>
    </row>
    <row r="40" spans="1:12" ht="18" customHeight="1" x14ac:dyDescent="0.3">
      <c r="A40" s="8">
        <f t="shared" si="0"/>
        <v>34</v>
      </c>
      <c r="B40" s="20">
        <v>3992628</v>
      </c>
      <c r="C40" s="19" t="s">
        <v>78</v>
      </c>
      <c r="D40" s="51" t="s">
        <v>79</v>
      </c>
      <c r="E40" s="22" t="s">
        <v>80</v>
      </c>
      <c r="F40" s="22">
        <v>1</v>
      </c>
      <c r="G40" s="9">
        <v>1300000</v>
      </c>
      <c r="H40" s="9">
        <v>1300000</v>
      </c>
      <c r="I40" s="9">
        <f>+H40*0.1</f>
        <v>130000</v>
      </c>
      <c r="J40" s="9">
        <f>+I40</f>
        <v>130000</v>
      </c>
    </row>
    <row r="41" spans="1:12" ht="18" customHeight="1" x14ac:dyDescent="0.3">
      <c r="A41" s="8">
        <f t="shared" si="0"/>
        <v>35</v>
      </c>
      <c r="B41" s="20">
        <v>775440</v>
      </c>
      <c r="C41" s="36" t="s">
        <v>81</v>
      </c>
      <c r="D41" s="51" t="s">
        <v>82</v>
      </c>
      <c r="E41" s="22" t="s">
        <v>83</v>
      </c>
      <c r="F41" s="22">
        <v>1</v>
      </c>
      <c r="G41" s="9">
        <v>1900000</v>
      </c>
      <c r="H41" s="9">
        <v>1900000</v>
      </c>
      <c r="I41" s="9">
        <f t="shared" si="1"/>
        <v>190000</v>
      </c>
      <c r="J41" s="9">
        <f t="shared" si="2"/>
        <v>190000</v>
      </c>
    </row>
    <row r="42" spans="1:12" ht="18" customHeight="1" x14ac:dyDescent="0.3">
      <c r="A42" s="8">
        <f t="shared" si="0"/>
        <v>36</v>
      </c>
      <c r="B42" s="9">
        <v>1274265</v>
      </c>
      <c r="C42" s="19" t="s">
        <v>84</v>
      </c>
      <c r="D42" s="51" t="s">
        <v>85</v>
      </c>
      <c r="E42" s="22" t="s">
        <v>83</v>
      </c>
      <c r="F42" s="22">
        <v>1</v>
      </c>
      <c r="G42" s="9">
        <v>2200000</v>
      </c>
      <c r="H42" s="9">
        <v>2200000</v>
      </c>
      <c r="I42" s="9">
        <f t="shared" si="1"/>
        <v>220000</v>
      </c>
      <c r="J42" s="9">
        <f t="shared" si="2"/>
        <v>220000</v>
      </c>
    </row>
    <row r="43" spans="1:12" ht="18" customHeight="1" x14ac:dyDescent="0.3">
      <c r="A43" s="8">
        <f t="shared" si="0"/>
        <v>37</v>
      </c>
      <c r="B43" s="9">
        <v>2453706</v>
      </c>
      <c r="C43" s="19" t="s">
        <v>86</v>
      </c>
      <c r="D43" s="51" t="s">
        <v>87</v>
      </c>
      <c r="E43" s="22" t="s">
        <v>88</v>
      </c>
      <c r="F43" s="22">
        <v>1</v>
      </c>
      <c r="G43" s="9">
        <v>1800000</v>
      </c>
      <c r="H43" s="9">
        <v>1800000</v>
      </c>
      <c r="I43" s="9">
        <f t="shared" si="1"/>
        <v>180000</v>
      </c>
      <c r="J43" s="9">
        <v>180000</v>
      </c>
    </row>
    <row r="44" spans="1:12" ht="18" customHeight="1" x14ac:dyDescent="0.3">
      <c r="A44" s="8">
        <f t="shared" si="0"/>
        <v>38</v>
      </c>
      <c r="B44" s="9">
        <v>1865303</v>
      </c>
      <c r="C44" s="19" t="s">
        <v>89</v>
      </c>
      <c r="D44" s="51" t="s">
        <v>90</v>
      </c>
      <c r="E44" s="22" t="s">
        <v>88</v>
      </c>
      <c r="F44" s="22">
        <v>1</v>
      </c>
      <c r="G44" s="9">
        <v>1800000</v>
      </c>
      <c r="H44" s="9">
        <v>1800000</v>
      </c>
      <c r="I44" s="9">
        <f t="shared" si="1"/>
        <v>180000</v>
      </c>
      <c r="J44" s="9">
        <f t="shared" ref="J44:J53" si="3">G44*10/100</f>
        <v>180000</v>
      </c>
    </row>
    <row r="45" spans="1:12" ht="18" customHeight="1" x14ac:dyDescent="0.3">
      <c r="A45" s="8">
        <f t="shared" si="0"/>
        <v>39</v>
      </c>
      <c r="B45" s="9">
        <v>796524</v>
      </c>
      <c r="C45" s="19" t="s">
        <v>91</v>
      </c>
      <c r="D45" s="51" t="s">
        <v>92</v>
      </c>
      <c r="E45" s="22" t="s">
        <v>93</v>
      </c>
      <c r="F45" s="22">
        <v>1</v>
      </c>
      <c r="G45" s="9">
        <v>1900000</v>
      </c>
      <c r="H45" s="9">
        <v>1900000</v>
      </c>
      <c r="I45" s="9">
        <f t="shared" si="1"/>
        <v>190000</v>
      </c>
      <c r="J45" s="9">
        <f t="shared" si="3"/>
        <v>190000</v>
      </c>
    </row>
    <row r="46" spans="1:12" ht="18" customHeight="1" x14ac:dyDescent="0.3">
      <c r="A46" s="8">
        <f t="shared" si="0"/>
        <v>40</v>
      </c>
      <c r="B46" s="9">
        <v>2945118</v>
      </c>
      <c r="C46" s="19" t="s">
        <v>94</v>
      </c>
      <c r="D46" s="51" t="s">
        <v>95</v>
      </c>
      <c r="E46" s="22" t="s">
        <v>96</v>
      </c>
      <c r="F46" s="22">
        <v>1</v>
      </c>
      <c r="G46" s="9">
        <v>1700000</v>
      </c>
      <c r="H46" s="9">
        <v>1700000</v>
      </c>
      <c r="I46" s="9">
        <f>+H46*0.1</f>
        <v>170000</v>
      </c>
      <c r="J46" s="9">
        <f>+I46</f>
        <v>170000</v>
      </c>
    </row>
    <row r="47" spans="1:12" ht="18" customHeight="1" x14ac:dyDescent="0.3">
      <c r="A47" s="8">
        <f t="shared" si="0"/>
        <v>41</v>
      </c>
      <c r="B47" s="20">
        <v>5615242</v>
      </c>
      <c r="C47" s="21" t="s">
        <v>97</v>
      </c>
      <c r="D47" s="52" t="s">
        <v>98</v>
      </c>
      <c r="E47" s="12" t="s">
        <v>99</v>
      </c>
      <c r="F47" s="22">
        <v>1</v>
      </c>
      <c r="G47" s="9">
        <v>1700000</v>
      </c>
      <c r="H47" s="9">
        <f>+G47</f>
        <v>1700000</v>
      </c>
      <c r="I47" s="9">
        <f t="shared" si="1"/>
        <v>170000</v>
      </c>
      <c r="J47" s="9">
        <f t="shared" si="3"/>
        <v>170000</v>
      </c>
    </row>
    <row r="48" spans="1:12" s="49" customFormat="1" ht="18" customHeight="1" x14ac:dyDescent="0.3">
      <c r="A48" s="8">
        <f t="shared" si="0"/>
        <v>42</v>
      </c>
      <c r="B48" s="23">
        <v>1452466</v>
      </c>
      <c r="C48" s="37" t="s">
        <v>122</v>
      </c>
      <c r="D48" s="39" t="s">
        <v>121</v>
      </c>
      <c r="E48" s="39" t="s">
        <v>83</v>
      </c>
      <c r="F48" s="22">
        <v>1</v>
      </c>
      <c r="G48" s="9">
        <v>2100000</v>
      </c>
      <c r="H48" s="9">
        <v>2100000</v>
      </c>
      <c r="I48" s="9">
        <v>210000</v>
      </c>
      <c r="J48" s="9">
        <f>+I48</f>
        <v>210000</v>
      </c>
    </row>
    <row r="49" spans="1:18" ht="18" customHeight="1" x14ac:dyDescent="0.3">
      <c r="A49" s="8">
        <f t="shared" si="0"/>
        <v>43</v>
      </c>
      <c r="B49" s="9">
        <v>2949582</v>
      </c>
      <c r="C49" s="19" t="s">
        <v>100</v>
      </c>
      <c r="D49" s="51" t="s">
        <v>101</v>
      </c>
      <c r="E49" s="22" t="s">
        <v>102</v>
      </c>
      <c r="F49" s="22">
        <v>1</v>
      </c>
      <c r="G49" s="9">
        <v>1500000</v>
      </c>
      <c r="H49" s="9">
        <v>1500000</v>
      </c>
      <c r="I49" s="9">
        <f t="shared" si="1"/>
        <v>150000</v>
      </c>
      <c r="J49" s="9">
        <f t="shared" si="3"/>
        <v>150000</v>
      </c>
    </row>
    <row r="50" spans="1:18" ht="18" customHeight="1" x14ac:dyDescent="0.3">
      <c r="A50" s="8">
        <f t="shared" si="0"/>
        <v>44</v>
      </c>
      <c r="B50" s="9">
        <v>1267072</v>
      </c>
      <c r="C50" s="19" t="s">
        <v>103</v>
      </c>
      <c r="D50" s="51" t="s">
        <v>104</v>
      </c>
      <c r="E50" s="22" t="s">
        <v>102</v>
      </c>
      <c r="F50" s="22">
        <v>1</v>
      </c>
      <c r="G50" s="9">
        <v>1500000</v>
      </c>
      <c r="H50" s="9">
        <v>1500000</v>
      </c>
      <c r="I50" s="9">
        <f t="shared" si="1"/>
        <v>150000</v>
      </c>
      <c r="J50" s="9">
        <v>150000</v>
      </c>
    </row>
    <row r="51" spans="1:18" ht="18" customHeight="1" x14ac:dyDescent="0.3">
      <c r="A51" s="8">
        <f t="shared" si="0"/>
        <v>45</v>
      </c>
      <c r="B51" s="9">
        <v>2170095</v>
      </c>
      <c r="C51" s="19" t="s">
        <v>105</v>
      </c>
      <c r="D51" s="51" t="s">
        <v>106</v>
      </c>
      <c r="E51" s="22" t="s">
        <v>102</v>
      </c>
      <c r="F51" s="22">
        <v>1</v>
      </c>
      <c r="G51" s="9">
        <v>1700000</v>
      </c>
      <c r="H51" s="9">
        <f>+G51</f>
        <v>1700000</v>
      </c>
      <c r="I51" s="9">
        <v>170000</v>
      </c>
      <c r="J51" s="9">
        <f>+I51</f>
        <v>170000</v>
      </c>
    </row>
    <row r="52" spans="1:18" ht="18" customHeight="1" x14ac:dyDescent="0.3">
      <c r="A52" s="8">
        <f t="shared" si="0"/>
        <v>46</v>
      </c>
      <c r="B52" s="9">
        <v>3730400</v>
      </c>
      <c r="C52" s="19" t="s">
        <v>107</v>
      </c>
      <c r="D52" s="51" t="s">
        <v>108</v>
      </c>
      <c r="E52" s="22" t="s">
        <v>102</v>
      </c>
      <c r="F52" s="22">
        <v>1</v>
      </c>
      <c r="G52" s="9">
        <v>1700000</v>
      </c>
      <c r="H52" s="9">
        <v>1700000</v>
      </c>
      <c r="I52" s="9">
        <f t="shared" si="1"/>
        <v>170000</v>
      </c>
      <c r="J52" s="9">
        <f t="shared" si="3"/>
        <v>170000</v>
      </c>
    </row>
    <row r="53" spans="1:18" ht="18" customHeight="1" x14ac:dyDescent="0.3">
      <c r="A53" s="8">
        <f t="shared" si="0"/>
        <v>47</v>
      </c>
      <c r="B53" s="9">
        <v>553106</v>
      </c>
      <c r="C53" s="19" t="s">
        <v>109</v>
      </c>
      <c r="D53" s="51" t="s">
        <v>110</v>
      </c>
      <c r="E53" s="22" t="s">
        <v>111</v>
      </c>
      <c r="F53" s="22">
        <v>1</v>
      </c>
      <c r="G53" s="9">
        <v>1400000</v>
      </c>
      <c r="H53" s="9">
        <v>1400000</v>
      </c>
      <c r="I53" s="9">
        <f t="shared" si="1"/>
        <v>140000</v>
      </c>
      <c r="J53" s="9">
        <f t="shared" si="3"/>
        <v>140000</v>
      </c>
    </row>
    <row r="54" spans="1:18" s="10" customFormat="1" ht="18" customHeight="1" x14ac:dyDescent="0.3">
      <c r="A54" s="8">
        <f t="shared" si="0"/>
        <v>48</v>
      </c>
      <c r="B54" s="9">
        <v>500363</v>
      </c>
      <c r="C54" s="19" t="s">
        <v>112</v>
      </c>
      <c r="D54" s="51" t="s">
        <v>113</v>
      </c>
      <c r="E54" s="22" t="s">
        <v>111</v>
      </c>
      <c r="F54" s="22">
        <v>1</v>
      </c>
      <c r="G54" s="9">
        <v>1800000</v>
      </c>
      <c r="H54" s="9">
        <f>+G54</f>
        <v>1800000</v>
      </c>
      <c r="I54" s="9">
        <f t="shared" si="1"/>
        <v>180000</v>
      </c>
      <c r="J54" s="9">
        <f>+I54</f>
        <v>180000</v>
      </c>
      <c r="M54" s="11"/>
      <c r="N54" s="11"/>
      <c r="O54" s="11"/>
      <c r="P54" s="11"/>
      <c r="Q54" s="11"/>
      <c r="R54" s="11"/>
    </row>
    <row r="55" spans="1:18" x14ac:dyDescent="0.3">
      <c r="A55" s="8">
        <f t="shared" si="0"/>
        <v>49</v>
      </c>
      <c r="B55" s="46">
        <v>791813</v>
      </c>
      <c r="C55" s="47" t="s">
        <v>114</v>
      </c>
      <c r="D55" s="41" t="s">
        <v>115</v>
      </c>
      <c r="E55" s="44" t="s">
        <v>11</v>
      </c>
      <c r="F55" s="41">
        <v>1</v>
      </c>
      <c r="G55" s="45">
        <v>3700000</v>
      </c>
      <c r="H55" s="45">
        <v>3700000</v>
      </c>
      <c r="I55" s="45">
        <f>G55*10/100</f>
        <v>370000</v>
      </c>
      <c r="J55" s="45">
        <f>G55*10/100</f>
        <v>370000</v>
      </c>
    </row>
    <row r="56" spans="1:18" x14ac:dyDescent="0.3">
      <c r="A56" s="8">
        <f t="shared" si="0"/>
        <v>50</v>
      </c>
      <c r="B56" s="46">
        <v>4180144</v>
      </c>
      <c r="C56" s="48" t="s">
        <v>116</v>
      </c>
      <c r="D56" s="41" t="s">
        <v>117</v>
      </c>
      <c r="E56" s="44" t="s">
        <v>62</v>
      </c>
      <c r="F56" s="41">
        <v>1</v>
      </c>
      <c r="G56" s="45">
        <v>3600000</v>
      </c>
      <c r="H56" s="45">
        <v>3600000</v>
      </c>
      <c r="I56" s="45">
        <f>G56*10/100</f>
        <v>360000</v>
      </c>
      <c r="J56" s="45">
        <f>G56*10/100</f>
        <v>360000</v>
      </c>
    </row>
    <row r="57" spans="1:18" ht="18" x14ac:dyDescent="0.3">
      <c r="A57" s="8">
        <f t="shared" si="0"/>
        <v>51</v>
      </c>
      <c r="B57" s="46">
        <v>4625732</v>
      </c>
      <c r="C57" s="47" t="s">
        <v>119</v>
      </c>
      <c r="D57" s="42" t="s">
        <v>126</v>
      </c>
      <c r="E57" s="44" t="s">
        <v>118</v>
      </c>
      <c r="F57" s="41">
        <v>1</v>
      </c>
      <c r="G57" s="45">
        <v>3000000</v>
      </c>
      <c r="H57" s="45">
        <f>+G57</f>
        <v>3000000</v>
      </c>
      <c r="I57" s="45">
        <v>300000</v>
      </c>
      <c r="J57" s="45">
        <f>+I57</f>
        <v>300000</v>
      </c>
    </row>
    <row r="58" spans="1:18" ht="18" x14ac:dyDescent="0.3">
      <c r="A58" s="8">
        <f t="shared" si="0"/>
        <v>52</v>
      </c>
      <c r="B58" s="55">
        <v>4876269</v>
      </c>
      <c r="C58" s="56" t="s">
        <v>134</v>
      </c>
      <c r="D58" s="41" t="s">
        <v>127</v>
      </c>
      <c r="E58" s="44" t="s">
        <v>118</v>
      </c>
      <c r="F58" s="41">
        <v>1</v>
      </c>
      <c r="G58" s="45">
        <v>1900000</v>
      </c>
      <c r="H58" s="45">
        <v>1900000</v>
      </c>
      <c r="I58" s="45">
        <v>190000</v>
      </c>
      <c r="J58" s="45">
        <f>+I58</f>
        <v>190000</v>
      </c>
    </row>
    <row r="59" spans="1:18" x14ac:dyDescent="0.3">
      <c r="A59" s="63" t="s">
        <v>38</v>
      </c>
      <c r="B59" s="64"/>
      <c r="C59" s="64"/>
      <c r="D59" s="64"/>
      <c r="E59" s="65"/>
      <c r="F59" s="24">
        <f>SUM(F7:F58)</f>
        <v>52</v>
      </c>
      <c r="G59" s="25">
        <f>SUM(G7:G58)</f>
        <v>102000000</v>
      </c>
      <c r="H59" s="25">
        <f>SUM(H7:H58)</f>
        <v>102000000</v>
      </c>
      <c r="I59" s="25">
        <f>SUM(I7:I58)</f>
        <v>10200000</v>
      </c>
      <c r="J59" s="25">
        <f>SUM(J7:J58)</f>
        <v>10200000</v>
      </c>
    </row>
    <row r="60" spans="1:18" x14ac:dyDescent="0.3">
      <c r="A60" s="63" t="s">
        <v>141</v>
      </c>
      <c r="B60" s="64"/>
      <c r="C60" s="64"/>
      <c r="D60" s="64"/>
      <c r="E60" s="64"/>
      <c r="F60" s="64"/>
      <c r="G60" s="64"/>
      <c r="H60" s="64"/>
      <c r="I60" s="64"/>
      <c r="J60" s="65"/>
    </row>
  </sheetData>
  <mergeCells count="16">
    <mergeCell ref="A1:J1"/>
    <mergeCell ref="A2:J2"/>
    <mergeCell ref="A3:J3"/>
    <mergeCell ref="F5:F6"/>
    <mergeCell ref="G5:G6"/>
    <mergeCell ref="H5:H6"/>
    <mergeCell ref="I5:I6"/>
    <mergeCell ref="J5:J6"/>
    <mergeCell ref="A4:C4"/>
    <mergeCell ref="A5:A6"/>
    <mergeCell ref="B5:B6"/>
    <mergeCell ref="C5:C6"/>
    <mergeCell ref="D5:D6"/>
    <mergeCell ref="E5:E6"/>
    <mergeCell ref="A59:E59"/>
    <mergeCell ref="A60:J60"/>
  </mergeCells>
  <pageMargins left="1.4566929133858268" right="0.70866141732283472" top="0.15748031496062992" bottom="0.15748031496062992" header="0.31496062992125984" footer="0.15748031496062992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CAJA PERSONAL</vt:lpstr>
      <vt:lpstr>'CAJA PERSONAL'!Área_de_impresión</vt:lpstr>
      <vt:lpstr>'CAJA PERSONAL'!Títulos_a_imprimir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RR.HH</dc:creator>
  <cp:lastModifiedBy>LIC. MAGDALENA MONTIEL</cp:lastModifiedBy>
  <cp:lastPrinted>2021-11-20T10:17:53Z</cp:lastPrinted>
  <dcterms:created xsi:type="dcterms:W3CDTF">2019-11-29T15:31:13Z</dcterms:created>
  <dcterms:modified xsi:type="dcterms:W3CDTF">2021-11-20T10:18:04Z</dcterms:modified>
</cp:coreProperties>
</file>