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95" windowHeight="8280" activeTab="0"/>
  </bookViews>
  <sheets>
    <sheet name="total de asignaciones 7º 5189" sheetId="1" r:id="rId1"/>
  </sheets>
  <externalReferences>
    <externalReference r:id="rId4"/>
  </externalReferences>
  <definedNames>
    <definedName name="_xlnm._FilterDatabase" localSheetId="0" hidden="1">'total de asignaciones 7º 5189'!$A$8:$U$105</definedName>
    <definedName name="_xlnm.Print_Area" localSheetId="0">'total de asignaciones 7º 5189'!$A$1:$U$105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<sst xmlns="http://schemas.openxmlformats.org/spreadsheetml/2006/main" count="138" uniqueCount="56">
  <si>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</si>
  <si>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</si>
  <si>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</si>
  <si>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</si>
  <si>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</si>
  <si>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</si>
  <si>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</si>
  <si>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</si>
  <si>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</si>
  <si>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</si>
  <si>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</si>
  <si>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</si>
  <si>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</si>
  <si>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</si>
  <si>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</si>
  <si>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</si>
  <si>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</si>
  <si>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</si>
  <si>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</si>
  <si>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</si>
  <si>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</si>
  <si>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</si>
  <si>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</si>
  <si>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</si>
  <si>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</si>
  <si>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</si>
  <si>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</si>
  <si>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 xml:space="preserve">MONTO A DICIEMBRE </t>
  </si>
  <si>
    <t>Remuneración Adicional</t>
  </si>
  <si>
    <t xml:space="preserve">Jornales </t>
  </si>
  <si>
    <t>Honorarios Profesionales</t>
  </si>
  <si>
    <t>SUGERENCIA DE PLANILLA PARA DAR CUMPLIMIENTO AL ARTÍCULO 7 DE LA LEY 5189/2014</t>
  </si>
  <si>
    <t>CORRESPONDIENTE AL EJERCICIO FISCAL 2018</t>
  </si>
  <si>
    <t>ANA BEATRIZ CORONEL</t>
  </si>
  <si>
    <t>ARNALDO OCAMPOS SALINAS</t>
  </si>
  <si>
    <t>ESTEBAN NUÑEZ REINOSO</t>
  </si>
  <si>
    <t>JORGE GONZALEZ</t>
  </si>
  <si>
    <t>ALFONSO BENITEZ</t>
  </si>
  <si>
    <t>ALFREDO GONZALEZ</t>
  </si>
  <si>
    <t>DANIEL BAEZ</t>
  </si>
  <si>
    <t>Aguinaldo</t>
  </si>
  <si>
    <t>Dietas</t>
  </si>
  <si>
    <t>ROSA IBARRA</t>
  </si>
  <si>
    <t>ANTONIA RIOS</t>
  </si>
  <si>
    <t>DAVID SANCHEZ APUD</t>
  </si>
  <si>
    <t>AGUEDO FLEITAS</t>
  </si>
  <si>
    <t>EUSEBIO BAREIRO</t>
  </si>
  <si>
    <t>CARLOS NUÑEZ</t>
  </si>
  <si>
    <t>PERLA LOPEZ VILLALBA</t>
  </si>
  <si>
    <t>ENRIQUE SOLIS</t>
  </si>
  <si>
    <t>ANDRES MARTINEZ</t>
  </si>
  <si>
    <t>EDGAR HIGINIO GIMENEZ</t>
  </si>
  <si>
    <t>BERNARDINO VARGAS</t>
  </si>
  <si>
    <t>ANTONIO LOPEZ</t>
  </si>
  <si>
    <t>AGUINALDO 2018</t>
  </si>
  <si>
    <t>Contratación de personal técnico</t>
  </si>
</sst>
</file>

<file path=xl/styles.xml><?xml version="1.0" encoding="utf-8"?>
<styleSheet xmlns="http://schemas.openxmlformats.org/spreadsheetml/2006/main">
  <numFmts count="23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#,##0;[Red]#,##0"/>
    <numFmt numFmtId="177" formatCode="_-[$€]* #,##0.00_-;\-[$€]* #,##0.00_-;_-[$€]* &quot;-&quot;??_-;_-@_-"/>
    <numFmt numFmtId="178" formatCode="_-* #,##0_-;\-* #,##0_-;_-* &quot;-&quot;??_-;_-@_-"/>
  </numFmts>
  <fonts count="5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2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theme="5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176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0" applyNumberFormat="1" applyFont="1" applyFill="1" applyBorder="1" applyAlignment="1">
      <alignment horizontal="right"/>
    </xf>
    <xf numFmtId="3" fontId="4" fillId="33" borderId="0" xfId="50" applyNumberFormat="1" applyFont="1" applyFill="1" applyBorder="1" applyAlignment="1">
      <alignment/>
    </xf>
    <xf numFmtId="3" fontId="4" fillId="0" borderId="0" xfId="50" applyNumberFormat="1" applyFont="1" applyFill="1" applyBorder="1" applyAlignment="1">
      <alignment/>
    </xf>
    <xf numFmtId="3" fontId="4" fillId="0" borderId="0" xfId="5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0" applyNumberFormat="1" applyFont="1" applyFill="1" applyBorder="1" applyAlignment="1">
      <alignment horizontal="right"/>
    </xf>
    <xf numFmtId="3" fontId="1" fillId="33" borderId="0" xfId="5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0" fontId="4" fillId="35" borderId="20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178" fontId="2" fillId="0" borderId="10" xfId="49" applyNumberFormat="1" applyFont="1" applyBorder="1" applyAlignment="1">
      <alignment horizontal="right"/>
    </xf>
    <xf numFmtId="178" fontId="2" fillId="0" borderId="10" xfId="49" applyNumberFormat="1" applyFont="1" applyBorder="1" applyAlignment="1">
      <alignment/>
    </xf>
    <xf numFmtId="178" fontId="2" fillId="0" borderId="15" xfId="49" applyNumberFormat="1" applyFont="1" applyBorder="1" applyAlignment="1">
      <alignment horizontal="right"/>
    </xf>
    <xf numFmtId="178" fontId="2" fillId="0" borderId="12" xfId="49" applyNumberFormat="1" applyFont="1" applyBorder="1" applyAlignment="1">
      <alignment horizontal="right"/>
    </xf>
    <xf numFmtId="178" fontId="2" fillId="34" borderId="12" xfId="49" applyNumberFormat="1" applyFont="1" applyFill="1" applyBorder="1" applyAlignment="1">
      <alignment horizontal="right"/>
    </xf>
    <xf numFmtId="178" fontId="2" fillId="34" borderId="12" xfId="49" applyNumberFormat="1" applyFont="1" applyFill="1" applyBorder="1" applyAlignment="1">
      <alignment/>
    </xf>
    <xf numFmtId="178" fontId="2" fillId="0" borderId="15" xfId="49" applyNumberFormat="1" applyFont="1" applyBorder="1" applyAlignment="1">
      <alignment/>
    </xf>
    <xf numFmtId="178" fontId="2" fillId="0" borderId="11" xfId="49" applyNumberFormat="1" applyFont="1" applyBorder="1" applyAlignment="1">
      <alignment horizontal="right"/>
    </xf>
    <xf numFmtId="178" fontId="2" fillId="0" borderId="19" xfId="49" applyNumberFormat="1" applyFont="1" applyBorder="1" applyAlignment="1">
      <alignment/>
    </xf>
    <xf numFmtId="178" fontId="2" fillId="0" borderId="21" xfId="49" applyNumberFormat="1" applyFont="1" applyBorder="1" applyAlignment="1">
      <alignment horizontal="right"/>
    </xf>
    <xf numFmtId="178" fontId="2" fillId="0" borderId="12" xfId="49" applyNumberFormat="1" applyFont="1" applyBorder="1" applyAlignment="1">
      <alignment/>
    </xf>
    <xf numFmtId="178" fontId="2" fillId="0" borderId="12" xfId="49" applyNumberFormat="1" applyFont="1" applyFill="1" applyBorder="1" applyAlignment="1">
      <alignment/>
    </xf>
    <xf numFmtId="178" fontId="2" fillId="0" borderId="10" xfId="49" applyNumberFormat="1" applyFont="1" applyFill="1" applyBorder="1" applyAlignment="1">
      <alignment horizontal="right"/>
    </xf>
    <xf numFmtId="178" fontId="2" fillId="0" borderId="13" xfId="49" applyNumberFormat="1" applyFont="1" applyFill="1" applyBorder="1" applyAlignment="1">
      <alignment horizontal="right"/>
    </xf>
    <xf numFmtId="178" fontId="2" fillId="0" borderId="13" xfId="49" applyNumberFormat="1" applyFont="1" applyFill="1" applyBorder="1" applyAlignment="1">
      <alignment/>
    </xf>
    <xf numFmtId="178" fontId="2" fillId="0" borderId="19" xfId="49" applyNumberFormat="1" applyFont="1" applyBorder="1" applyAlignment="1">
      <alignment horizontal="right"/>
    </xf>
    <xf numFmtId="178" fontId="2" fillId="0" borderId="17" xfId="49" applyNumberFormat="1" applyFont="1" applyBorder="1" applyAlignment="1">
      <alignment horizontal="right"/>
    </xf>
    <xf numFmtId="178" fontId="2" fillId="0" borderId="17" xfId="49" applyNumberFormat="1" applyFont="1" applyBorder="1" applyAlignment="1">
      <alignment/>
    </xf>
    <xf numFmtId="178" fontId="2" fillId="0" borderId="19" xfId="49" applyNumberFormat="1" applyFont="1" applyFill="1" applyBorder="1" applyAlignment="1">
      <alignment horizontal="right"/>
    </xf>
    <xf numFmtId="178" fontId="2" fillId="34" borderId="15" xfId="49" applyNumberFormat="1" applyFont="1" applyFill="1" applyBorder="1" applyAlignment="1">
      <alignment horizontal="right"/>
    </xf>
    <xf numFmtId="178" fontId="2" fillId="34" borderId="10" xfId="49" applyNumberFormat="1" applyFont="1" applyFill="1" applyBorder="1" applyAlignment="1">
      <alignment horizontal="right"/>
    </xf>
    <xf numFmtId="178" fontId="2" fillId="0" borderId="15" xfId="49" applyNumberFormat="1" applyFont="1" applyFill="1" applyBorder="1" applyAlignment="1">
      <alignment horizontal="right"/>
    </xf>
    <xf numFmtId="178" fontId="2" fillId="34" borderId="17" xfId="49" applyNumberFormat="1" applyFont="1" applyFill="1" applyBorder="1" applyAlignment="1">
      <alignment horizontal="right"/>
    </xf>
    <xf numFmtId="178" fontId="2" fillId="33" borderId="21" xfId="49" applyNumberFormat="1" applyFont="1" applyFill="1" applyBorder="1" applyAlignment="1">
      <alignment horizontal="right"/>
    </xf>
    <xf numFmtId="178" fontId="2" fillId="33" borderId="21" xfId="49" applyNumberFormat="1" applyFont="1" applyFill="1" applyBorder="1" applyAlignment="1">
      <alignment/>
    </xf>
    <xf numFmtId="178" fontId="2" fillId="34" borderId="19" xfId="49" applyNumberFormat="1" applyFont="1" applyFill="1" applyBorder="1" applyAlignment="1">
      <alignment horizontal="right"/>
    </xf>
    <xf numFmtId="178" fontId="2" fillId="34" borderId="19" xfId="49" applyNumberFormat="1" applyFont="1" applyFill="1" applyBorder="1" applyAlignment="1">
      <alignment/>
    </xf>
    <xf numFmtId="178" fontId="2" fillId="33" borderId="18" xfId="49" applyNumberFormat="1" applyFont="1" applyFill="1" applyBorder="1" applyAlignment="1">
      <alignment horizontal="right"/>
    </xf>
    <xf numFmtId="178" fontId="2" fillId="0" borderId="18" xfId="49" applyNumberFormat="1" applyFont="1" applyBorder="1" applyAlignment="1">
      <alignment/>
    </xf>
    <xf numFmtId="178" fontId="2" fillId="33" borderId="22" xfId="49" applyNumberFormat="1" applyFont="1" applyFill="1" applyBorder="1" applyAlignment="1">
      <alignment horizontal="right"/>
    </xf>
    <xf numFmtId="178" fontId="2" fillId="0" borderId="22" xfId="49" applyNumberFormat="1" applyFont="1" applyFill="1" applyBorder="1" applyAlignment="1">
      <alignment horizontal="right"/>
    </xf>
    <xf numFmtId="178" fontId="2" fillId="34" borderId="22" xfId="49" applyNumberFormat="1" applyFont="1" applyFill="1" applyBorder="1" applyAlignment="1">
      <alignment horizontal="right"/>
    </xf>
    <xf numFmtId="178" fontId="2" fillId="0" borderId="10" xfId="49" applyNumberFormat="1" applyFont="1" applyBorder="1" applyAlignment="1">
      <alignment wrapText="1"/>
    </xf>
    <xf numFmtId="178" fontId="51" fillId="33" borderId="10" xfId="49" applyNumberFormat="1" applyFont="1" applyFill="1" applyBorder="1" applyAlignment="1">
      <alignment horizontal="right"/>
    </xf>
    <xf numFmtId="178" fontId="2" fillId="0" borderId="20" xfId="49" applyNumberFormat="1" applyFont="1" applyBorder="1" applyAlignment="1">
      <alignment/>
    </xf>
    <xf numFmtId="0" fontId="2" fillId="0" borderId="23" xfId="0" applyFont="1" applyFill="1" applyBorder="1" applyAlignment="1">
      <alignment horizontal="left"/>
    </xf>
    <xf numFmtId="178" fontId="2" fillId="0" borderId="23" xfId="49" applyNumberFormat="1" applyFont="1" applyBorder="1" applyAlignment="1">
      <alignment horizontal="right"/>
    </xf>
    <xf numFmtId="178" fontId="2" fillId="0" borderId="23" xfId="49" applyNumberFormat="1" applyFont="1" applyBorder="1" applyAlignment="1">
      <alignment/>
    </xf>
    <xf numFmtId="176" fontId="4" fillId="36" borderId="23" xfId="5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/>
    </xf>
    <xf numFmtId="178" fontId="2" fillId="0" borderId="20" xfId="49" applyNumberFormat="1" applyFont="1" applyBorder="1" applyAlignment="1">
      <alignment horizontal="right"/>
    </xf>
    <xf numFmtId="178" fontId="2" fillId="0" borderId="22" xfId="49" applyNumberFormat="1" applyFont="1" applyBorder="1" applyAlignment="1">
      <alignment/>
    </xf>
    <xf numFmtId="0" fontId="2" fillId="34" borderId="10" xfId="0" applyFont="1" applyFill="1" applyBorder="1" applyAlignment="1">
      <alignment horizontal="left"/>
    </xf>
    <xf numFmtId="178" fontId="2" fillId="34" borderId="10" xfId="49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176" fontId="2" fillId="34" borderId="0" xfId="0" applyNumberFormat="1" applyFont="1" applyFill="1" applyAlignment="1">
      <alignment/>
    </xf>
    <xf numFmtId="0" fontId="2" fillId="34" borderId="19" xfId="0" applyFont="1" applyFill="1" applyBorder="1" applyAlignment="1">
      <alignment horizontal="left"/>
    </xf>
    <xf numFmtId="178" fontId="2" fillId="0" borderId="20" xfId="49" applyNumberFormat="1" applyFont="1" applyBorder="1" applyAlignment="1">
      <alignment wrapText="1"/>
    </xf>
    <xf numFmtId="178" fontId="2" fillId="34" borderId="20" xfId="49" applyNumberFormat="1" applyFont="1" applyFill="1" applyBorder="1" applyAlignment="1">
      <alignment horizontal="right"/>
    </xf>
    <xf numFmtId="178" fontId="2" fillId="0" borderId="18" xfId="49" applyNumberFormat="1" applyFont="1" applyBorder="1" applyAlignment="1">
      <alignment horizontal="right"/>
    </xf>
    <xf numFmtId="178" fontId="2" fillId="34" borderId="18" xfId="49" applyNumberFormat="1" applyFont="1" applyFill="1" applyBorder="1" applyAlignment="1">
      <alignment horizontal="right"/>
    </xf>
    <xf numFmtId="178" fontId="51" fillId="33" borderId="15" xfId="49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horizontal="center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3" xfId="50" applyNumberFormat="1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/>
    </xf>
    <xf numFmtId="176" fontId="9" fillId="35" borderId="14" xfId="0" applyNumberFormat="1" applyFont="1" applyFill="1" applyBorder="1" applyAlignment="1">
      <alignment horizontal="center"/>
    </xf>
    <xf numFmtId="3" fontId="1" fillId="35" borderId="19" xfId="5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6" fontId="4" fillId="36" borderId="20" xfId="50" applyNumberFormat="1" applyFont="1" applyFill="1" applyBorder="1" applyAlignment="1">
      <alignment horizontal="center" vertical="center" wrapText="1"/>
    </xf>
    <xf numFmtId="176" fontId="4" fillId="36" borderId="22" xfId="5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4" fillId="0" borderId="24" xfId="50" applyNumberFormat="1" applyFont="1" applyFill="1" applyBorder="1" applyAlignment="1">
      <alignment horizontal="center" vertical="center" wrapText="1"/>
    </xf>
    <xf numFmtId="176" fontId="4" fillId="0" borderId="22" xfId="50" applyNumberFormat="1" applyFont="1" applyFill="1" applyBorder="1" applyAlignment="1">
      <alignment horizontal="center" vertical="center" wrapText="1"/>
    </xf>
    <xf numFmtId="176" fontId="4" fillId="0" borderId="17" xfId="50" applyNumberFormat="1" applyFont="1" applyFill="1" applyBorder="1" applyAlignment="1">
      <alignment horizontal="center" vertical="center" wrapText="1"/>
    </xf>
    <xf numFmtId="176" fontId="4" fillId="36" borderId="17" xfId="5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176" fontId="4" fillId="0" borderId="24" xfId="50" applyNumberFormat="1" applyFont="1" applyBorder="1" applyAlignment="1">
      <alignment horizontal="center" vertical="center" wrapText="1"/>
    </xf>
    <xf numFmtId="176" fontId="4" fillId="0" borderId="22" xfId="50" applyNumberFormat="1" applyFont="1" applyBorder="1" applyAlignment="1">
      <alignment horizontal="center" vertical="center" wrapText="1"/>
    </xf>
    <xf numFmtId="176" fontId="4" fillId="0" borderId="17" xfId="5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36" borderId="24" xfId="50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6" fontId="4" fillId="36" borderId="25" xfId="50" applyNumberFormat="1" applyFont="1" applyFill="1" applyBorder="1" applyAlignment="1">
      <alignment horizontal="center" vertical="center" wrapText="1"/>
    </xf>
    <xf numFmtId="176" fontId="4" fillId="36" borderId="26" xfId="50" applyNumberFormat="1" applyFont="1" applyFill="1" applyBorder="1" applyAlignment="1">
      <alignment horizontal="center" vertical="center" wrapText="1"/>
    </xf>
    <xf numFmtId="176" fontId="4" fillId="36" borderId="27" xfId="50" applyNumberFormat="1" applyFont="1" applyFill="1" applyBorder="1" applyAlignment="1">
      <alignment horizontal="center" vertical="center" wrapText="1"/>
    </xf>
    <xf numFmtId="176" fontId="9" fillId="35" borderId="28" xfId="0" applyNumberFormat="1" applyFont="1" applyFill="1" applyBorder="1" applyAlignment="1">
      <alignment horizontal="center"/>
    </xf>
    <xf numFmtId="176" fontId="9" fillId="35" borderId="29" xfId="0" applyNumberFormat="1" applyFont="1" applyFill="1" applyBorder="1" applyAlignment="1">
      <alignment horizontal="center"/>
    </xf>
    <xf numFmtId="176" fontId="9" fillId="35" borderId="14" xfId="0" applyNumberFormat="1" applyFont="1" applyFill="1" applyBorder="1" applyAlignment="1">
      <alignment horizontal="center"/>
    </xf>
    <xf numFmtId="176" fontId="4" fillId="0" borderId="30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 wrapText="1"/>
    </xf>
    <xf numFmtId="176" fontId="4" fillId="34" borderId="24" xfId="0" applyNumberFormat="1" applyFont="1" applyFill="1" applyBorder="1" applyAlignment="1">
      <alignment horizontal="center" vertical="center" wrapText="1"/>
    </xf>
    <xf numFmtId="176" fontId="4" fillId="34" borderId="22" xfId="0" applyNumberFormat="1" applyFont="1" applyFill="1" applyBorder="1" applyAlignment="1">
      <alignment horizontal="center" vertical="center" wrapText="1"/>
    </xf>
    <xf numFmtId="176" fontId="4" fillId="0" borderId="33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33" xfId="50" applyNumberFormat="1" applyFont="1" applyBorder="1" applyAlignment="1">
      <alignment horizontal="center" vertical="center"/>
    </xf>
    <xf numFmtId="176" fontId="4" fillId="0" borderId="11" xfId="50" applyNumberFormat="1" applyFont="1" applyBorder="1" applyAlignment="1">
      <alignment horizontal="center" vertical="center"/>
    </xf>
    <xf numFmtId="176" fontId="4" fillId="0" borderId="13" xfId="50" applyNumberFormat="1" applyFont="1" applyBorder="1" applyAlignment="1">
      <alignment horizontal="center" vertical="center"/>
    </xf>
    <xf numFmtId="3" fontId="4" fillId="0" borderId="34" xfId="49" applyNumberFormat="1" applyFont="1" applyBorder="1" applyAlignment="1">
      <alignment horizontal="center" vertical="center" wrapText="1"/>
    </xf>
    <xf numFmtId="3" fontId="4" fillId="0" borderId="35" xfId="49" applyNumberFormat="1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4" fillId="0" borderId="36" xfId="0" applyNumberFormat="1" applyFont="1" applyBorder="1" applyAlignment="1">
      <alignment horizontal="center" vertical="center" wrapText="1"/>
    </xf>
    <xf numFmtId="176" fontId="4" fillId="0" borderId="34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 wrapText="1"/>
    </xf>
    <xf numFmtId="3" fontId="4" fillId="0" borderId="24" xfId="49" applyNumberFormat="1" applyFont="1" applyBorder="1" applyAlignment="1">
      <alignment horizontal="center" vertical="center" wrapText="1"/>
    </xf>
    <xf numFmtId="3" fontId="4" fillId="0" borderId="22" xfId="49" applyNumberFormat="1" applyFont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ITACABALLERO\AppData\Local\Microsoft\Windows\Temporary%20Internet%20Files\Content.Outlook\1SOF2HIR\Users\Alexis%20Ortega\Documents\Downloads\DF\TESORERIA%20%20SUELDOS%202013\SUELDO%20-%2010%20OCTUBRE%20%202013\R%20111%20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>
        <row r="11">
          <cell r="B11">
            <v>1000</v>
          </cell>
        </row>
        <row r="13">
          <cell r="B13">
            <v>2000</v>
          </cell>
        </row>
        <row r="14">
          <cell r="B14">
            <v>2000</v>
          </cell>
        </row>
        <row r="15">
          <cell r="B15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105"/>
  <sheetViews>
    <sheetView tabSelected="1" zoomScale="78" zoomScaleNormal="78" zoomScaleSheetLayoutView="70" workbookViewId="0" topLeftCell="A1">
      <selection activeCell="A7" sqref="A7:Q7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3" max="23" width="11.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32" t="s">
        <v>31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5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15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 ht="15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2.2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5.5" customHeight="1">
      <c r="A6" s="156" t="s">
        <v>25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4"/>
      <c r="S6" s="26"/>
      <c r="T6" s="26"/>
      <c r="U6" s="39"/>
    </row>
    <row r="7" spans="1:21" ht="30.75" customHeight="1">
      <c r="A7" s="156" t="s">
        <v>32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4"/>
      <c r="S7" s="26"/>
      <c r="T7" s="26"/>
      <c r="U7" s="40"/>
    </row>
    <row r="8" spans="1:21" s="34" customFormat="1" ht="44.25" customHeight="1" thickBot="1">
      <c r="A8" s="31" t="s">
        <v>15</v>
      </c>
      <c r="B8" s="31" t="s">
        <v>12</v>
      </c>
      <c r="C8" s="31" t="s">
        <v>13</v>
      </c>
      <c r="D8" s="31" t="s">
        <v>14</v>
      </c>
      <c r="E8" s="32" t="s">
        <v>17</v>
      </c>
      <c r="F8" s="32" t="s">
        <v>18</v>
      </c>
      <c r="G8" s="33" t="s">
        <v>0</v>
      </c>
      <c r="H8" s="33" t="s">
        <v>1</v>
      </c>
      <c r="I8" s="33" t="s">
        <v>2</v>
      </c>
      <c r="J8" s="33" t="s">
        <v>3</v>
      </c>
      <c r="K8" s="33" t="s">
        <v>4</v>
      </c>
      <c r="L8" s="33" t="s">
        <v>5</v>
      </c>
      <c r="M8" s="33" t="s">
        <v>6</v>
      </c>
      <c r="N8" s="33" t="s">
        <v>7</v>
      </c>
      <c r="O8" s="38" t="s">
        <v>8</v>
      </c>
      <c r="P8" s="33" t="s">
        <v>9</v>
      </c>
      <c r="Q8" s="33" t="s">
        <v>10</v>
      </c>
      <c r="R8" s="33" t="s">
        <v>11</v>
      </c>
      <c r="S8" s="32" t="s">
        <v>27</v>
      </c>
      <c r="T8" s="32" t="s">
        <v>54</v>
      </c>
      <c r="U8" s="32" t="s">
        <v>23</v>
      </c>
    </row>
    <row r="9" spans="1:25" s="92" customFormat="1" ht="21.75" customHeight="1">
      <c r="A9" s="159">
        <v>1</v>
      </c>
      <c r="B9" s="161">
        <f>'[1]SUELDO OCTUBRE'!$B$11</f>
        <v>1000</v>
      </c>
      <c r="C9" s="115">
        <v>1712978</v>
      </c>
      <c r="D9" s="112" t="s">
        <v>39</v>
      </c>
      <c r="E9" s="17">
        <v>111</v>
      </c>
      <c r="F9" s="90" t="s">
        <v>19</v>
      </c>
      <c r="G9" s="68">
        <v>4300000</v>
      </c>
      <c r="H9" s="68">
        <v>4300000</v>
      </c>
      <c r="I9" s="68">
        <v>4300000</v>
      </c>
      <c r="J9" s="68">
        <v>4300000</v>
      </c>
      <c r="K9" s="68">
        <v>4300000</v>
      </c>
      <c r="L9" s="68">
        <v>4300000</v>
      </c>
      <c r="M9" s="68">
        <v>4300000</v>
      </c>
      <c r="N9" s="68">
        <v>4300000</v>
      </c>
      <c r="O9" s="68">
        <v>4300000</v>
      </c>
      <c r="P9" s="68">
        <v>4300000</v>
      </c>
      <c r="Q9" s="68">
        <v>5300000</v>
      </c>
      <c r="R9" s="68">
        <v>5300000</v>
      </c>
      <c r="S9" s="91">
        <f>SUM(G9:R9)</f>
        <v>53600000</v>
      </c>
      <c r="T9" s="91">
        <v>0</v>
      </c>
      <c r="U9" s="110">
        <f>SUM(S9:T13)</f>
        <v>85300000</v>
      </c>
      <c r="W9" s="93"/>
      <c r="Y9" s="94"/>
    </row>
    <row r="10" spans="1:27" s="92" customFormat="1" ht="21.75" customHeight="1">
      <c r="A10" s="160"/>
      <c r="B10" s="126"/>
      <c r="C10" s="116"/>
      <c r="D10" s="113"/>
      <c r="E10" s="17">
        <v>113</v>
      </c>
      <c r="F10" s="95" t="s">
        <v>20</v>
      </c>
      <c r="G10" s="68">
        <v>2200000</v>
      </c>
      <c r="H10" s="68">
        <v>2200000</v>
      </c>
      <c r="I10" s="68">
        <v>2200000</v>
      </c>
      <c r="J10" s="68">
        <v>2200000</v>
      </c>
      <c r="K10" s="68">
        <v>2200000</v>
      </c>
      <c r="L10" s="68">
        <v>2200000</v>
      </c>
      <c r="M10" s="68">
        <v>2200000</v>
      </c>
      <c r="N10" s="68">
        <v>2200000</v>
      </c>
      <c r="O10" s="68">
        <v>2200000</v>
      </c>
      <c r="P10" s="68">
        <v>2200000</v>
      </c>
      <c r="Q10" s="68">
        <v>2200000</v>
      </c>
      <c r="R10" s="68">
        <v>2200000</v>
      </c>
      <c r="S10" s="91">
        <f aca="true" t="shared" si="0" ref="S10:S19">SUM(G10:R10)</f>
        <v>26400000</v>
      </c>
      <c r="T10" s="91">
        <v>0</v>
      </c>
      <c r="U10" s="111"/>
      <c r="W10" s="93"/>
      <c r="Y10" s="94"/>
      <c r="AA10" s="93"/>
    </row>
    <row r="11" spans="1:27" s="92" customFormat="1" ht="21.75" customHeight="1">
      <c r="A11" s="160"/>
      <c r="B11" s="126"/>
      <c r="C11" s="116"/>
      <c r="D11" s="113"/>
      <c r="E11" s="101">
        <v>114</v>
      </c>
      <c r="F11" s="95" t="s">
        <v>40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91">
        <v>0</v>
      </c>
      <c r="T11" s="91">
        <v>5300000</v>
      </c>
      <c r="U11" s="111"/>
      <c r="W11" s="93"/>
      <c r="Y11" s="94"/>
      <c r="AA11" s="93"/>
    </row>
    <row r="12" spans="1:23" s="5" customFormat="1" ht="21.75" customHeight="1">
      <c r="A12" s="160"/>
      <c r="B12" s="126"/>
      <c r="C12" s="116"/>
      <c r="D12" s="113"/>
      <c r="E12" s="17">
        <v>133</v>
      </c>
      <c r="F12" s="41" t="s">
        <v>22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f t="shared" si="0"/>
        <v>0</v>
      </c>
      <c r="T12" s="49">
        <f aca="true" t="shared" si="1" ref="T12:T79">S12/12</f>
        <v>0</v>
      </c>
      <c r="U12" s="111"/>
      <c r="W12" s="35"/>
    </row>
    <row r="13" spans="1:25" s="5" customFormat="1" ht="21.75" customHeight="1" thickBot="1">
      <c r="A13" s="160"/>
      <c r="B13" s="126"/>
      <c r="C13" s="116"/>
      <c r="D13" s="113"/>
      <c r="E13" s="17">
        <v>232</v>
      </c>
      <c r="F13" s="41" t="s">
        <v>21</v>
      </c>
      <c r="G13" s="50">
        <v>0</v>
      </c>
      <c r="H13" s="51">
        <v>0</v>
      </c>
      <c r="I13" s="50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2">
        <v>0</v>
      </c>
      <c r="R13" s="53">
        <v>0</v>
      </c>
      <c r="S13" s="54">
        <f t="shared" si="0"/>
        <v>0</v>
      </c>
      <c r="T13" s="54">
        <v>0</v>
      </c>
      <c r="U13" s="111"/>
      <c r="W13" s="35"/>
      <c r="Y13" s="36"/>
    </row>
    <row r="14" spans="1:23" s="5" customFormat="1" ht="21.75" customHeight="1">
      <c r="A14" s="157">
        <v>2</v>
      </c>
      <c r="B14" s="122">
        <v>2000</v>
      </c>
      <c r="C14" s="115">
        <v>3416070</v>
      </c>
      <c r="D14" s="112" t="s">
        <v>33</v>
      </c>
      <c r="E14" s="25">
        <v>111</v>
      </c>
      <c r="F14" s="42" t="s">
        <v>19</v>
      </c>
      <c r="G14" s="55">
        <v>1500000</v>
      </c>
      <c r="H14" s="55">
        <v>1500000</v>
      </c>
      <c r="I14" s="55">
        <v>1500000</v>
      </c>
      <c r="J14" s="55">
        <v>1500000</v>
      </c>
      <c r="K14" s="55">
        <v>1500000</v>
      </c>
      <c r="L14" s="55">
        <v>1500000</v>
      </c>
      <c r="M14" s="55">
        <v>1500000</v>
      </c>
      <c r="N14" s="55">
        <v>1500000</v>
      </c>
      <c r="O14" s="55">
        <v>1500000</v>
      </c>
      <c r="P14" s="55">
        <v>1500000</v>
      </c>
      <c r="Q14" s="55">
        <v>1500000</v>
      </c>
      <c r="R14" s="55">
        <v>1500000</v>
      </c>
      <c r="S14" s="56">
        <f t="shared" si="0"/>
        <v>18000000</v>
      </c>
      <c r="T14" s="56">
        <v>0</v>
      </c>
      <c r="U14" s="128">
        <f>SUM(S14:T19)</f>
        <v>19500000</v>
      </c>
      <c r="W14" s="35"/>
    </row>
    <row r="15" spans="1:23" s="5" customFormat="1" ht="21.75" customHeight="1">
      <c r="A15" s="158"/>
      <c r="B15" s="123"/>
      <c r="C15" s="116"/>
      <c r="D15" s="113"/>
      <c r="E15" s="21">
        <v>113</v>
      </c>
      <c r="F15" s="28" t="s">
        <v>20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56">
        <f t="shared" si="0"/>
        <v>0</v>
      </c>
      <c r="T15" s="49">
        <f t="shared" si="1"/>
        <v>0</v>
      </c>
      <c r="U15" s="111"/>
      <c r="W15" s="35"/>
    </row>
    <row r="16" spans="1:23" s="5" customFormat="1" ht="21.75" customHeight="1">
      <c r="A16" s="158"/>
      <c r="B16" s="123"/>
      <c r="C16" s="116"/>
      <c r="D16" s="113"/>
      <c r="E16" s="17">
        <v>114</v>
      </c>
      <c r="F16" s="41" t="s">
        <v>40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48">
        <v>0</v>
      </c>
      <c r="T16" s="88">
        <v>1500000</v>
      </c>
      <c r="U16" s="111"/>
      <c r="W16" s="35"/>
    </row>
    <row r="17" spans="1:23" s="5" customFormat="1" ht="21.75" customHeight="1">
      <c r="A17" s="158"/>
      <c r="B17" s="123"/>
      <c r="C17" s="116"/>
      <c r="D17" s="113"/>
      <c r="E17" s="21">
        <v>131</v>
      </c>
      <c r="F17" s="28" t="s">
        <v>26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6">
        <f t="shared" si="0"/>
        <v>0</v>
      </c>
      <c r="T17" s="49">
        <v>0</v>
      </c>
      <c r="U17" s="111"/>
      <c r="W17" s="35"/>
    </row>
    <row r="18" spans="1:23" s="5" customFormat="1" ht="21.75" customHeight="1">
      <c r="A18" s="158"/>
      <c r="B18" s="123"/>
      <c r="C18" s="116"/>
      <c r="D18" s="113"/>
      <c r="E18" s="17">
        <v>133</v>
      </c>
      <c r="F18" s="41" t="s">
        <v>22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57">
        <v>0</v>
      </c>
      <c r="Q18" s="57">
        <v>0</v>
      </c>
      <c r="R18" s="57">
        <v>0</v>
      </c>
      <c r="S18" s="56">
        <f t="shared" si="0"/>
        <v>0</v>
      </c>
      <c r="T18" s="49">
        <f t="shared" si="1"/>
        <v>0</v>
      </c>
      <c r="U18" s="111"/>
      <c r="W18" s="35"/>
    </row>
    <row r="19" spans="1:23" s="5" customFormat="1" ht="21.75" customHeight="1" thickBot="1">
      <c r="A19" s="158"/>
      <c r="B19" s="123"/>
      <c r="C19" s="117"/>
      <c r="D19" s="114"/>
      <c r="E19" s="24">
        <v>232</v>
      </c>
      <c r="F19" s="43" t="s">
        <v>21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8">
        <v>0</v>
      </c>
      <c r="O19" s="58">
        <v>0</v>
      </c>
      <c r="P19" s="58">
        <v>0</v>
      </c>
      <c r="Q19" s="58">
        <v>0</v>
      </c>
      <c r="R19" s="59">
        <v>0</v>
      </c>
      <c r="S19" s="54">
        <f t="shared" si="0"/>
        <v>0</v>
      </c>
      <c r="T19" s="54">
        <v>0</v>
      </c>
      <c r="U19" s="118"/>
      <c r="W19" s="35"/>
    </row>
    <row r="20" spans="1:25" s="29" customFormat="1" ht="21.75" customHeight="1">
      <c r="A20" s="164">
        <v>3</v>
      </c>
      <c r="B20" s="115">
        <f>'[1]SUELDO OCTUBRE'!$B$15</f>
        <v>2000</v>
      </c>
      <c r="C20" s="115">
        <v>2144967</v>
      </c>
      <c r="D20" s="112" t="s">
        <v>34</v>
      </c>
      <c r="E20" s="27">
        <v>111</v>
      </c>
      <c r="F20" s="28" t="s">
        <v>19</v>
      </c>
      <c r="G20" s="57">
        <v>2100000</v>
      </c>
      <c r="H20" s="57">
        <v>2100000</v>
      </c>
      <c r="I20" s="57">
        <v>2100000</v>
      </c>
      <c r="J20" s="57">
        <v>2100000</v>
      </c>
      <c r="K20" s="57">
        <v>2100000</v>
      </c>
      <c r="L20" s="57">
        <v>2100000</v>
      </c>
      <c r="M20" s="57">
        <v>2100000</v>
      </c>
      <c r="N20" s="57">
        <v>2100000</v>
      </c>
      <c r="O20" s="57">
        <v>2100000</v>
      </c>
      <c r="P20" s="57">
        <v>2100000</v>
      </c>
      <c r="Q20" s="57">
        <v>2100000</v>
      </c>
      <c r="R20" s="57">
        <v>2100000</v>
      </c>
      <c r="S20" s="56">
        <f aca="true" t="shared" si="2" ref="S20:S36">SUM(G20:R20)</f>
        <v>25200000</v>
      </c>
      <c r="T20" s="56">
        <v>0</v>
      </c>
      <c r="U20" s="128">
        <f>SUM(S20:T24)</f>
        <v>33300000</v>
      </c>
      <c r="V20" s="5"/>
      <c r="W20" s="35"/>
      <c r="Y20" s="37"/>
    </row>
    <row r="21" spans="1:25" s="29" customFormat="1" ht="21.75" customHeight="1">
      <c r="A21" s="165"/>
      <c r="B21" s="116"/>
      <c r="C21" s="116"/>
      <c r="D21" s="113"/>
      <c r="E21" s="27">
        <v>113</v>
      </c>
      <c r="F21" s="28" t="s">
        <v>20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56">
        <f t="shared" si="2"/>
        <v>0</v>
      </c>
      <c r="T21" s="49">
        <f t="shared" si="1"/>
        <v>0</v>
      </c>
      <c r="U21" s="111"/>
      <c r="V21" s="5"/>
      <c r="W21" s="35"/>
      <c r="Y21" s="37"/>
    </row>
    <row r="22" spans="1:25" s="29" customFormat="1" ht="21.75" customHeight="1">
      <c r="A22" s="165"/>
      <c r="B22" s="116"/>
      <c r="C22" s="116"/>
      <c r="D22" s="113"/>
      <c r="E22" s="17">
        <v>114</v>
      </c>
      <c r="F22" s="41" t="s">
        <v>40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48">
        <v>0</v>
      </c>
      <c r="T22" s="88">
        <v>2100000</v>
      </c>
      <c r="U22" s="111"/>
      <c r="V22" s="5"/>
      <c r="W22" s="35"/>
      <c r="Y22" s="37"/>
    </row>
    <row r="23" spans="1:23" s="29" customFormat="1" ht="21.75" customHeight="1">
      <c r="A23" s="165"/>
      <c r="B23" s="116"/>
      <c r="C23" s="116"/>
      <c r="D23" s="113"/>
      <c r="E23" s="27">
        <v>133</v>
      </c>
      <c r="F23" s="28" t="s">
        <v>22</v>
      </c>
      <c r="G23" s="48">
        <v>500000</v>
      </c>
      <c r="H23" s="48">
        <v>500000</v>
      </c>
      <c r="I23" s="48">
        <v>500000</v>
      </c>
      <c r="J23" s="48">
        <v>500000</v>
      </c>
      <c r="K23" s="48">
        <v>500000</v>
      </c>
      <c r="L23" s="48">
        <v>500000</v>
      </c>
      <c r="M23" s="48">
        <v>500000</v>
      </c>
      <c r="N23" s="48">
        <v>500000</v>
      </c>
      <c r="O23" s="48">
        <v>500000</v>
      </c>
      <c r="P23" s="60">
        <v>500000</v>
      </c>
      <c r="Q23" s="60">
        <v>500000</v>
      </c>
      <c r="R23" s="60">
        <v>500000</v>
      </c>
      <c r="S23" s="56">
        <f>SUM(G23:R23)</f>
        <v>6000000</v>
      </c>
      <c r="T23" s="49">
        <v>0</v>
      </c>
      <c r="U23" s="111"/>
      <c r="V23" s="5"/>
      <c r="W23" s="35"/>
    </row>
    <row r="24" spans="1:23" s="29" customFormat="1" ht="21.75" customHeight="1" thickBot="1">
      <c r="A24" s="166"/>
      <c r="B24" s="117"/>
      <c r="C24" s="117"/>
      <c r="D24" s="114"/>
      <c r="E24" s="30">
        <v>232</v>
      </c>
      <c r="F24" s="44" t="s">
        <v>21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62"/>
      <c r="S24" s="54">
        <f t="shared" si="2"/>
        <v>0</v>
      </c>
      <c r="T24" s="54">
        <v>0</v>
      </c>
      <c r="U24" s="118"/>
      <c r="V24" s="5"/>
      <c r="W24" s="35"/>
    </row>
    <row r="25" spans="1:23" s="5" customFormat="1" ht="21.75" customHeight="1">
      <c r="A25" s="125">
        <v>4</v>
      </c>
      <c r="B25" s="150">
        <f>'[1]SUELDO OCTUBRE'!$B$14</f>
        <v>2000</v>
      </c>
      <c r="C25" s="122">
        <v>2025654</v>
      </c>
      <c r="D25" s="143" t="s">
        <v>35</v>
      </c>
      <c r="E25" s="21">
        <v>111</v>
      </c>
      <c r="F25" s="28" t="s">
        <v>19</v>
      </c>
      <c r="G25" s="57">
        <v>1900000</v>
      </c>
      <c r="H25" s="57">
        <v>1900000</v>
      </c>
      <c r="I25" s="57">
        <v>1900000</v>
      </c>
      <c r="J25" s="57">
        <v>1900000</v>
      </c>
      <c r="K25" s="57">
        <v>1900000</v>
      </c>
      <c r="L25" s="57">
        <v>1900000</v>
      </c>
      <c r="M25" s="57">
        <v>1900000</v>
      </c>
      <c r="N25" s="57">
        <v>1900000</v>
      </c>
      <c r="O25" s="57">
        <v>1900000</v>
      </c>
      <c r="P25" s="57">
        <v>1900000</v>
      </c>
      <c r="Q25" s="57">
        <v>1900000</v>
      </c>
      <c r="R25" s="57">
        <v>1900000</v>
      </c>
      <c r="S25" s="56">
        <f t="shared" si="2"/>
        <v>22800000</v>
      </c>
      <c r="T25" s="56">
        <v>0</v>
      </c>
      <c r="U25" s="128">
        <f>SUM(S25:T30)</f>
        <v>24700000</v>
      </c>
      <c r="W25" s="35"/>
    </row>
    <row r="26" spans="1:25" s="5" customFormat="1" ht="21.75" customHeight="1">
      <c r="A26" s="126"/>
      <c r="B26" s="151"/>
      <c r="C26" s="123"/>
      <c r="D26" s="144"/>
      <c r="E26" s="21">
        <v>113</v>
      </c>
      <c r="F26" s="28" t="s">
        <v>20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56">
        <f t="shared" si="2"/>
        <v>0</v>
      </c>
      <c r="T26" s="49">
        <f t="shared" si="1"/>
        <v>0</v>
      </c>
      <c r="U26" s="111"/>
      <c r="W26" s="35"/>
      <c r="Y26" s="35"/>
    </row>
    <row r="27" spans="1:25" s="5" customFormat="1" ht="21.75" customHeight="1">
      <c r="A27" s="126"/>
      <c r="B27" s="151"/>
      <c r="C27" s="123"/>
      <c r="D27" s="144"/>
      <c r="E27" s="17">
        <v>114</v>
      </c>
      <c r="F27" s="41" t="s">
        <v>40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48">
        <v>0</v>
      </c>
      <c r="Q27" s="48">
        <v>0</v>
      </c>
      <c r="R27" s="48">
        <v>0</v>
      </c>
      <c r="S27" s="48">
        <v>0</v>
      </c>
      <c r="T27" s="88">
        <v>1900000</v>
      </c>
      <c r="U27" s="111"/>
      <c r="W27" s="35"/>
      <c r="Y27" s="35"/>
    </row>
    <row r="28" spans="1:25" s="5" customFormat="1" ht="21.75" customHeight="1">
      <c r="A28" s="126"/>
      <c r="B28" s="151"/>
      <c r="C28" s="123"/>
      <c r="D28" s="144"/>
      <c r="E28" s="21">
        <v>131</v>
      </c>
      <c r="F28" s="28" t="s">
        <v>26</v>
      </c>
      <c r="G28" s="48">
        <v>0</v>
      </c>
      <c r="H28" s="48"/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63">
        <v>0</v>
      </c>
      <c r="Q28" s="63">
        <v>0</v>
      </c>
      <c r="R28" s="63">
        <v>0</v>
      </c>
      <c r="S28" s="56">
        <f t="shared" si="2"/>
        <v>0</v>
      </c>
      <c r="T28" s="49">
        <v>0</v>
      </c>
      <c r="U28" s="111"/>
      <c r="W28" s="35"/>
      <c r="Y28" s="35"/>
    </row>
    <row r="29" spans="1:25" s="5" customFormat="1" ht="21.75" customHeight="1">
      <c r="A29" s="126"/>
      <c r="B29" s="151"/>
      <c r="C29" s="123"/>
      <c r="D29" s="144"/>
      <c r="E29" s="21">
        <v>133</v>
      </c>
      <c r="F29" s="28" t="s">
        <v>22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56">
        <v>0</v>
      </c>
      <c r="Q29" s="56">
        <v>0</v>
      </c>
      <c r="R29" s="56">
        <v>0</v>
      </c>
      <c r="S29" s="56">
        <f t="shared" si="2"/>
        <v>0</v>
      </c>
      <c r="T29" s="49">
        <f t="shared" si="1"/>
        <v>0</v>
      </c>
      <c r="U29" s="111"/>
      <c r="W29" s="35"/>
      <c r="Y29" s="35"/>
    </row>
    <row r="30" spans="1:23" s="5" customFormat="1" ht="21.75" customHeight="1" thickBot="1">
      <c r="A30" s="127"/>
      <c r="B30" s="152"/>
      <c r="C30" s="124"/>
      <c r="D30" s="155"/>
      <c r="E30" s="22">
        <v>232</v>
      </c>
      <c r="F30" s="44" t="s">
        <v>21</v>
      </c>
      <c r="G30" s="64">
        <v>0</v>
      </c>
      <c r="H30" s="65">
        <v>0</v>
      </c>
      <c r="I30" s="50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54">
        <f t="shared" si="2"/>
        <v>0</v>
      </c>
      <c r="T30" s="54">
        <v>0</v>
      </c>
      <c r="U30" s="118"/>
      <c r="W30" s="35"/>
    </row>
    <row r="31" spans="1:23" s="5" customFormat="1" ht="21.75" customHeight="1">
      <c r="A31" s="125">
        <v>5</v>
      </c>
      <c r="B31" s="125">
        <f>'[1]SUELDO OCTUBRE'!$B$13</f>
        <v>2000</v>
      </c>
      <c r="C31" s="153">
        <v>2511448</v>
      </c>
      <c r="D31" s="120" t="s">
        <v>36</v>
      </c>
      <c r="E31" s="21">
        <v>111</v>
      </c>
      <c r="F31" s="28" t="s">
        <v>19</v>
      </c>
      <c r="G31" s="57">
        <v>2100000</v>
      </c>
      <c r="H31" s="57">
        <v>2100000</v>
      </c>
      <c r="I31" s="57">
        <v>2100000</v>
      </c>
      <c r="J31" s="57">
        <v>2100000</v>
      </c>
      <c r="K31" s="57">
        <v>2100000</v>
      </c>
      <c r="L31" s="57">
        <v>2100000</v>
      </c>
      <c r="M31" s="57">
        <v>2100000</v>
      </c>
      <c r="N31" s="57">
        <v>2100000</v>
      </c>
      <c r="O31" s="57">
        <v>2100000</v>
      </c>
      <c r="P31" s="57">
        <v>2100000</v>
      </c>
      <c r="Q31" s="57">
        <v>2100000</v>
      </c>
      <c r="R31" s="57">
        <v>2100000</v>
      </c>
      <c r="S31" s="56">
        <f t="shared" si="2"/>
        <v>25200000</v>
      </c>
      <c r="T31" s="56">
        <v>0</v>
      </c>
      <c r="U31" s="128">
        <f>SUM(S31:T36)</f>
        <v>33300000</v>
      </c>
      <c r="W31" s="35"/>
    </row>
    <row r="32" spans="1:25" s="5" customFormat="1" ht="21.75" customHeight="1">
      <c r="A32" s="126"/>
      <c r="B32" s="126"/>
      <c r="C32" s="153"/>
      <c r="D32" s="120"/>
      <c r="E32" s="21">
        <v>113</v>
      </c>
      <c r="F32" s="28" t="s">
        <v>20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56">
        <f t="shared" si="2"/>
        <v>0</v>
      </c>
      <c r="T32" s="49">
        <f t="shared" si="1"/>
        <v>0</v>
      </c>
      <c r="U32" s="111"/>
      <c r="W32" s="35"/>
      <c r="Y32" s="35"/>
    </row>
    <row r="33" spans="1:25" s="5" customFormat="1" ht="21.75" customHeight="1">
      <c r="A33" s="126"/>
      <c r="B33" s="126"/>
      <c r="C33" s="153"/>
      <c r="D33" s="120"/>
      <c r="E33" s="17">
        <v>114</v>
      </c>
      <c r="F33" s="41" t="s">
        <v>40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88">
        <v>2100000</v>
      </c>
      <c r="U33" s="111"/>
      <c r="W33" s="35"/>
      <c r="Y33" s="35"/>
    </row>
    <row r="34" spans="1:25" s="5" customFormat="1" ht="21.75" customHeight="1">
      <c r="A34" s="126"/>
      <c r="B34" s="126"/>
      <c r="C34" s="153"/>
      <c r="D34" s="120"/>
      <c r="E34" s="21">
        <v>131</v>
      </c>
      <c r="F34" s="28" t="s">
        <v>26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56">
        <f t="shared" si="2"/>
        <v>0</v>
      </c>
      <c r="T34" s="49">
        <v>0</v>
      </c>
      <c r="U34" s="111"/>
      <c r="W34" s="35"/>
      <c r="Y34" s="35"/>
    </row>
    <row r="35" spans="1:25" s="5" customFormat="1" ht="21.75" customHeight="1">
      <c r="A35" s="126"/>
      <c r="B35" s="126"/>
      <c r="C35" s="153"/>
      <c r="D35" s="120"/>
      <c r="E35" s="21">
        <v>133</v>
      </c>
      <c r="F35" s="28" t="s">
        <v>22</v>
      </c>
      <c r="G35" s="48">
        <v>500000</v>
      </c>
      <c r="H35" s="48">
        <v>500000</v>
      </c>
      <c r="I35" s="48">
        <v>500000</v>
      </c>
      <c r="J35" s="48">
        <v>500000</v>
      </c>
      <c r="K35" s="48">
        <v>500000</v>
      </c>
      <c r="L35" s="48">
        <v>500000</v>
      </c>
      <c r="M35" s="48">
        <v>500000</v>
      </c>
      <c r="N35" s="48">
        <v>500000</v>
      </c>
      <c r="O35" s="48">
        <v>500000</v>
      </c>
      <c r="P35" s="63">
        <v>500000</v>
      </c>
      <c r="Q35" s="63">
        <v>500000</v>
      </c>
      <c r="R35" s="66">
        <v>500000</v>
      </c>
      <c r="S35" s="56">
        <f t="shared" si="2"/>
        <v>6000000</v>
      </c>
      <c r="T35" s="49">
        <v>0</v>
      </c>
      <c r="U35" s="111"/>
      <c r="W35" s="35"/>
      <c r="Y35" s="35"/>
    </row>
    <row r="36" spans="1:23" s="5" customFormat="1" ht="21.75" customHeight="1" thickBot="1">
      <c r="A36" s="127"/>
      <c r="B36" s="127"/>
      <c r="C36" s="154"/>
      <c r="D36" s="121"/>
      <c r="E36" s="19">
        <v>232</v>
      </c>
      <c r="F36" s="44" t="s">
        <v>21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67">
        <v>0</v>
      </c>
      <c r="S36" s="54">
        <f t="shared" si="2"/>
        <v>0</v>
      </c>
      <c r="T36" s="54">
        <v>0</v>
      </c>
      <c r="U36" s="118"/>
      <c r="W36" s="35"/>
    </row>
    <row r="37" spans="1:23" s="5" customFormat="1" ht="21.75" customHeight="1">
      <c r="A37" s="125">
        <v>6</v>
      </c>
      <c r="B37" s="125">
        <v>3000</v>
      </c>
      <c r="C37" s="162">
        <v>1706492</v>
      </c>
      <c r="D37" s="119" t="s">
        <v>37</v>
      </c>
      <c r="E37" s="21">
        <v>111</v>
      </c>
      <c r="F37" s="28" t="s">
        <v>19</v>
      </c>
      <c r="G37" s="48">
        <v>1900000</v>
      </c>
      <c r="H37" s="48">
        <v>1900000</v>
      </c>
      <c r="I37" s="48">
        <v>1900000</v>
      </c>
      <c r="J37" s="48">
        <v>1900000</v>
      </c>
      <c r="K37" s="48">
        <v>1900000</v>
      </c>
      <c r="L37" s="48">
        <v>1900000</v>
      </c>
      <c r="M37" s="48">
        <v>1900000</v>
      </c>
      <c r="N37" s="48">
        <v>1900000</v>
      </c>
      <c r="O37" s="48">
        <v>1900000</v>
      </c>
      <c r="P37" s="48">
        <v>1900000</v>
      </c>
      <c r="Q37" s="48">
        <v>1900000</v>
      </c>
      <c r="R37" s="48">
        <v>1900000</v>
      </c>
      <c r="S37" s="56">
        <f aca="true" t="shared" si="3" ref="S37:S49">SUM(G37:R37)</f>
        <v>22800000</v>
      </c>
      <c r="T37" s="56"/>
      <c r="U37" s="128">
        <f>SUM(S37:T41)</f>
        <v>24700000</v>
      </c>
      <c r="W37" s="35"/>
    </row>
    <row r="38" spans="1:23" s="5" customFormat="1" ht="21.75" customHeight="1">
      <c r="A38" s="126"/>
      <c r="B38" s="126"/>
      <c r="C38" s="163"/>
      <c r="D38" s="120"/>
      <c r="E38" s="21">
        <v>113</v>
      </c>
      <c r="F38" s="28" t="s">
        <v>20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56">
        <f t="shared" si="3"/>
        <v>0</v>
      </c>
      <c r="T38" s="49">
        <f t="shared" si="1"/>
        <v>0</v>
      </c>
      <c r="U38" s="111"/>
      <c r="W38" s="35"/>
    </row>
    <row r="39" spans="1:23" s="5" customFormat="1" ht="21.75" customHeight="1">
      <c r="A39" s="126"/>
      <c r="B39" s="126"/>
      <c r="C39" s="163"/>
      <c r="D39" s="120"/>
      <c r="E39" s="21">
        <v>114</v>
      </c>
      <c r="F39" s="28" t="s">
        <v>40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56">
        <v>0</v>
      </c>
      <c r="T39" s="49">
        <v>1900000</v>
      </c>
      <c r="U39" s="111"/>
      <c r="W39" s="35"/>
    </row>
    <row r="40" spans="1:23" s="5" customFormat="1" ht="21.75" customHeight="1">
      <c r="A40" s="126"/>
      <c r="B40" s="126"/>
      <c r="C40" s="163"/>
      <c r="D40" s="120"/>
      <c r="E40" s="21">
        <v>131</v>
      </c>
      <c r="F40" s="28" t="s">
        <v>26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68">
        <v>0</v>
      </c>
      <c r="S40" s="56">
        <f t="shared" si="3"/>
        <v>0</v>
      </c>
      <c r="T40" s="49">
        <v>0</v>
      </c>
      <c r="U40" s="111"/>
      <c r="W40" s="35"/>
    </row>
    <row r="41" spans="1:23" s="5" customFormat="1" ht="21.75" customHeight="1" thickBot="1">
      <c r="A41" s="127"/>
      <c r="B41" s="126"/>
      <c r="C41" s="163"/>
      <c r="D41" s="120"/>
      <c r="E41" s="22">
        <v>133</v>
      </c>
      <c r="F41" s="43" t="s">
        <v>22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67">
        <v>0</v>
      </c>
      <c r="S41" s="54">
        <f t="shared" si="3"/>
        <v>0</v>
      </c>
      <c r="T41" s="54">
        <f t="shared" si="1"/>
        <v>0</v>
      </c>
      <c r="U41" s="118"/>
      <c r="W41" s="35"/>
    </row>
    <row r="42" spans="1:23" s="5" customFormat="1" ht="21.75" customHeight="1">
      <c r="A42" s="126">
        <v>7</v>
      </c>
      <c r="B42" s="148">
        <v>4000</v>
      </c>
      <c r="C42" s="122">
        <v>821733</v>
      </c>
      <c r="D42" s="119" t="s">
        <v>38</v>
      </c>
      <c r="E42" s="21">
        <v>111</v>
      </c>
      <c r="F42" s="28" t="s">
        <v>19</v>
      </c>
      <c r="G42" s="48">
        <v>1900000</v>
      </c>
      <c r="H42" s="48">
        <v>1900000</v>
      </c>
      <c r="I42" s="48">
        <v>1900000</v>
      </c>
      <c r="J42" s="48">
        <v>1900000</v>
      </c>
      <c r="K42" s="48">
        <v>1900000</v>
      </c>
      <c r="L42" s="48">
        <v>1900000</v>
      </c>
      <c r="M42" s="48">
        <v>1900000</v>
      </c>
      <c r="N42" s="48">
        <v>1900000</v>
      </c>
      <c r="O42" s="48">
        <v>1900000</v>
      </c>
      <c r="P42" s="48">
        <v>1900000</v>
      </c>
      <c r="Q42" s="48">
        <v>1900000</v>
      </c>
      <c r="R42" s="48">
        <v>1900000</v>
      </c>
      <c r="S42" s="56">
        <f t="shared" si="3"/>
        <v>22800000</v>
      </c>
      <c r="T42" s="56">
        <f t="shared" si="1"/>
        <v>1900000</v>
      </c>
      <c r="U42" s="128">
        <f>SUM(S42:T45)</f>
        <v>26600000</v>
      </c>
      <c r="W42" s="35"/>
    </row>
    <row r="43" spans="1:23" s="5" customFormat="1" ht="21.75" customHeight="1">
      <c r="A43" s="126"/>
      <c r="B43" s="149"/>
      <c r="C43" s="123"/>
      <c r="D43" s="120"/>
      <c r="E43" s="21">
        <v>113</v>
      </c>
      <c r="F43" s="28" t="s">
        <v>20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56">
        <f t="shared" si="3"/>
        <v>0</v>
      </c>
      <c r="T43" s="49">
        <f t="shared" si="1"/>
        <v>0</v>
      </c>
      <c r="U43" s="111"/>
      <c r="W43" s="35"/>
    </row>
    <row r="44" spans="1:23" s="5" customFormat="1" ht="21.75" customHeight="1">
      <c r="A44" s="126"/>
      <c r="B44" s="149"/>
      <c r="C44" s="123"/>
      <c r="D44" s="120"/>
      <c r="E44" s="21">
        <v>114</v>
      </c>
      <c r="F44" s="28" t="s">
        <v>40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56">
        <v>0</v>
      </c>
      <c r="T44" s="49">
        <v>1900000</v>
      </c>
      <c r="U44" s="111"/>
      <c r="W44" s="35"/>
    </row>
    <row r="45" spans="1:23" s="5" customFormat="1" ht="21.75" customHeight="1" thickBot="1">
      <c r="A45" s="126"/>
      <c r="B45" s="149"/>
      <c r="C45" s="123"/>
      <c r="D45" s="120"/>
      <c r="E45" s="21">
        <v>133</v>
      </c>
      <c r="F45" s="28" t="s">
        <v>22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69">
        <v>0</v>
      </c>
      <c r="S45" s="54">
        <f t="shared" si="3"/>
        <v>0</v>
      </c>
      <c r="T45" s="54">
        <f t="shared" si="1"/>
        <v>0</v>
      </c>
      <c r="U45" s="118"/>
      <c r="W45" s="35"/>
    </row>
    <row r="46" spans="1:23" s="5" customFormat="1" ht="21.75" customHeight="1">
      <c r="A46" s="125">
        <v>8</v>
      </c>
      <c r="B46" s="125">
        <v>4000</v>
      </c>
      <c r="C46" s="122">
        <v>2938708</v>
      </c>
      <c r="D46" s="119" t="s">
        <v>42</v>
      </c>
      <c r="E46" s="23">
        <v>230</v>
      </c>
      <c r="F46" s="42" t="s">
        <v>21</v>
      </c>
      <c r="G46" s="63">
        <v>400000</v>
      </c>
      <c r="H46" s="63">
        <v>400000</v>
      </c>
      <c r="I46" s="63">
        <v>400000</v>
      </c>
      <c r="J46" s="63">
        <v>400000</v>
      </c>
      <c r="K46" s="63">
        <v>400000</v>
      </c>
      <c r="L46" s="63">
        <v>400000</v>
      </c>
      <c r="M46" s="63">
        <v>400000</v>
      </c>
      <c r="N46" s="63">
        <v>400000</v>
      </c>
      <c r="O46" s="63">
        <v>400000</v>
      </c>
      <c r="P46" s="63">
        <v>400000</v>
      </c>
      <c r="Q46" s="63">
        <v>400000</v>
      </c>
      <c r="R46" s="63">
        <v>400000</v>
      </c>
      <c r="S46" s="56">
        <f t="shared" si="3"/>
        <v>4800000</v>
      </c>
      <c r="T46" s="56">
        <f t="shared" si="1"/>
        <v>400000</v>
      </c>
      <c r="U46" s="128">
        <f>SUM(S46:T49)</f>
        <v>79659690.33333333</v>
      </c>
      <c r="W46" s="35"/>
    </row>
    <row r="47" spans="1:23" s="5" customFormat="1" ht="21.75" customHeight="1">
      <c r="A47" s="126"/>
      <c r="B47" s="126"/>
      <c r="C47" s="123"/>
      <c r="D47" s="120"/>
      <c r="E47" s="21">
        <v>113</v>
      </c>
      <c r="F47" s="28" t="s">
        <v>20</v>
      </c>
      <c r="G47" s="48">
        <v>2830504</v>
      </c>
      <c r="H47" s="48">
        <v>2830504</v>
      </c>
      <c r="I47" s="48">
        <v>2830504</v>
      </c>
      <c r="J47" s="48">
        <v>2830504</v>
      </c>
      <c r="K47" s="48">
        <v>2830504</v>
      </c>
      <c r="L47" s="48">
        <v>2830504</v>
      </c>
      <c r="M47" s="48">
        <v>2830504</v>
      </c>
      <c r="N47" s="48">
        <v>2830504</v>
      </c>
      <c r="O47" s="48">
        <v>3055308</v>
      </c>
      <c r="P47" s="48">
        <v>3055308</v>
      </c>
      <c r="Q47" s="48">
        <v>3055308</v>
      </c>
      <c r="R47" s="48">
        <v>3055308</v>
      </c>
      <c r="S47" s="56">
        <f t="shared" si="3"/>
        <v>34865264</v>
      </c>
      <c r="T47" s="56">
        <f t="shared" si="1"/>
        <v>2905438.6666666665</v>
      </c>
      <c r="U47" s="111"/>
      <c r="W47" s="35"/>
    </row>
    <row r="48" spans="1:23" s="5" customFormat="1" ht="21.75" customHeight="1">
      <c r="A48" s="126"/>
      <c r="B48" s="126"/>
      <c r="C48" s="123"/>
      <c r="D48" s="120"/>
      <c r="E48" s="21">
        <v>112</v>
      </c>
      <c r="F48" s="28" t="s">
        <v>41</v>
      </c>
      <c r="G48" s="48">
        <v>2279712</v>
      </c>
      <c r="H48" s="48">
        <v>2279712</v>
      </c>
      <c r="I48" s="48">
        <v>2279712</v>
      </c>
      <c r="J48" s="48">
        <v>2279712</v>
      </c>
      <c r="K48" s="48">
        <v>2279712</v>
      </c>
      <c r="L48" s="48">
        <v>2279712</v>
      </c>
      <c r="M48" s="48">
        <v>2279712</v>
      </c>
      <c r="N48" s="48">
        <v>2279712</v>
      </c>
      <c r="O48" s="48">
        <v>2679908</v>
      </c>
      <c r="P48" s="63">
        <v>2679908</v>
      </c>
      <c r="Q48" s="63">
        <v>2679908</v>
      </c>
      <c r="R48" s="66">
        <v>2679908</v>
      </c>
      <c r="S48" s="56">
        <f t="shared" si="3"/>
        <v>28957328</v>
      </c>
      <c r="T48" s="49">
        <f t="shared" si="1"/>
        <v>2413110.6666666665</v>
      </c>
      <c r="U48" s="111"/>
      <c r="W48" s="35"/>
    </row>
    <row r="49" spans="1:23" s="5" customFormat="1" ht="21.75" customHeight="1" thickBot="1">
      <c r="A49" s="127"/>
      <c r="B49" s="127"/>
      <c r="C49" s="124"/>
      <c r="D49" s="121"/>
      <c r="E49" s="19">
        <v>114</v>
      </c>
      <c r="F49" s="45" t="s">
        <v>40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70">
        <v>0</v>
      </c>
      <c r="N49" s="64">
        <v>0</v>
      </c>
      <c r="O49" s="64">
        <v>0</v>
      </c>
      <c r="P49" s="64">
        <v>0</v>
      </c>
      <c r="Q49" s="64">
        <v>0</v>
      </c>
      <c r="R49" s="64">
        <v>5318549</v>
      </c>
      <c r="S49" s="54">
        <f t="shared" si="3"/>
        <v>5318549</v>
      </c>
      <c r="T49" s="54">
        <v>0</v>
      </c>
      <c r="U49" s="118"/>
      <c r="W49" s="35"/>
    </row>
    <row r="50" spans="1:23" s="5" customFormat="1" ht="21.75" customHeight="1">
      <c r="A50" s="125">
        <v>9</v>
      </c>
      <c r="B50" s="125">
        <v>5000</v>
      </c>
      <c r="C50" s="122">
        <v>3301765</v>
      </c>
      <c r="D50" s="119" t="s">
        <v>43</v>
      </c>
      <c r="E50" s="23">
        <v>230</v>
      </c>
      <c r="F50" s="42" t="s">
        <v>21</v>
      </c>
      <c r="G50" s="48">
        <v>400000</v>
      </c>
      <c r="H50" s="48">
        <v>400000</v>
      </c>
      <c r="I50" s="48">
        <v>400000</v>
      </c>
      <c r="J50" s="48">
        <v>400000</v>
      </c>
      <c r="K50" s="48">
        <v>400000</v>
      </c>
      <c r="L50" s="48">
        <v>400000</v>
      </c>
      <c r="M50" s="48">
        <v>400000</v>
      </c>
      <c r="N50" s="48">
        <v>400000</v>
      </c>
      <c r="O50" s="48">
        <v>400000</v>
      </c>
      <c r="P50" s="48">
        <v>400000</v>
      </c>
      <c r="Q50" s="48">
        <v>400000</v>
      </c>
      <c r="R50" s="48">
        <v>400000</v>
      </c>
      <c r="S50" s="56">
        <f>SUM(G50:R50)</f>
        <v>4800000</v>
      </c>
      <c r="T50" s="56">
        <f t="shared" si="1"/>
        <v>400000</v>
      </c>
      <c r="U50" s="128">
        <f>SUM(S50:T53)</f>
        <v>80102902.75</v>
      </c>
      <c r="W50" s="35"/>
    </row>
    <row r="51" spans="1:23" s="5" customFormat="1" ht="21.75" customHeight="1">
      <c r="A51" s="126"/>
      <c r="B51" s="126"/>
      <c r="C51" s="123"/>
      <c r="D51" s="120"/>
      <c r="E51" s="21">
        <v>113</v>
      </c>
      <c r="F51" s="28" t="s">
        <v>20</v>
      </c>
      <c r="G51" s="48">
        <v>2830504</v>
      </c>
      <c r="H51" s="48">
        <v>2830504</v>
      </c>
      <c r="I51" s="48">
        <v>2830504</v>
      </c>
      <c r="J51" s="48">
        <v>2830504</v>
      </c>
      <c r="K51" s="48">
        <v>2830504</v>
      </c>
      <c r="L51" s="48">
        <v>2830504</v>
      </c>
      <c r="M51" s="48">
        <v>2830504</v>
      </c>
      <c r="N51" s="48">
        <v>2830504</v>
      </c>
      <c r="O51" s="48">
        <v>3055308</v>
      </c>
      <c r="P51" s="48">
        <v>3055308</v>
      </c>
      <c r="Q51" s="48">
        <v>3055308</v>
      </c>
      <c r="R51" s="48">
        <v>3055308</v>
      </c>
      <c r="S51" s="56">
        <f>SUM(G51:R51)</f>
        <v>34865264</v>
      </c>
      <c r="T51" s="49">
        <f t="shared" si="1"/>
        <v>2905438.6666666665</v>
      </c>
      <c r="U51" s="111"/>
      <c r="W51" s="35"/>
    </row>
    <row r="52" spans="1:23" s="5" customFormat="1" ht="21.75" customHeight="1">
      <c r="A52" s="126"/>
      <c r="B52" s="126"/>
      <c r="C52" s="123"/>
      <c r="D52" s="120"/>
      <c r="E52" s="21">
        <v>112</v>
      </c>
      <c r="F52" s="28" t="s">
        <v>41</v>
      </c>
      <c r="G52" s="48">
        <v>2279712</v>
      </c>
      <c r="H52" s="48">
        <v>2279712</v>
      </c>
      <c r="I52" s="48">
        <v>2279712</v>
      </c>
      <c r="J52" s="48">
        <v>2279712</v>
      </c>
      <c r="K52" s="48">
        <v>2279712</v>
      </c>
      <c r="L52" s="48">
        <v>2279712</v>
      </c>
      <c r="M52" s="68">
        <v>2279712</v>
      </c>
      <c r="N52" s="48">
        <v>2279712</v>
      </c>
      <c r="O52" s="48">
        <v>2679908</v>
      </c>
      <c r="P52" s="48">
        <v>2679908</v>
      </c>
      <c r="Q52" s="48">
        <v>2679908</v>
      </c>
      <c r="R52" s="48">
        <v>2679908</v>
      </c>
      <c r="S52" s="56">
        <f>SUM(G52:R52)</f>
        <v>28957328</v>
      </c>
      <c r="T52" s="49">
        <f>+S52/12</f>
        <v>2413110.6666666665</v>
      </c>
      <c r="U52" s="111"/>
      <c r="W52" s="35"/>
    </row>
    <row r="53" spans="1:23" s="5" customFormat="1" ht="21.75" customHeight="1" thickBot="1">
      <c r="A53" s="126"/>
      <c r="B53" s="126"/>
      <c r="C53" s="123"/>
      <c r="D53" s="120"/>
      <c r="E53" s="21">
        <v>114</v>
      </c>
      <c r="F53" s="28" t="s">
        <v>40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5318549</v>
      </c>
      <c r="S53" s="56">
        <f>SUM(G53:R53)</f>
        <v>5318549</v>
      </c>
      <c r="T53" s="49">
        <f t="shared" si="1"/>
        <v>443212.4166666667</v>
      </c>
      <c r="U53" s="111"/>
      <c r="W53" s="35"/>
    </row>
    <row r="54" spans="1:23" s="5" customFormat="1" ht="21.75" customHeight="1">
      <c r="A54" s="125">
        <v>10</v>
      </c>
      <c r="B54" s="125">
        <v>6000</v>
      </c>
      <c r="C54" s="125">
        <v>1368417</v>
      </c>
      <c r="D54" s="119" t="s">
        <v>44</v>
      </c>
      <c r="E54" s="23">
        <v>230</v>
      </c>
      <c r="F54" s="42" t="s">
        <v>21</v>
      </c>
      <c r="G54" s="71">
        <v>400000</v>
      </c>
      <c r="H54" s="72">
        <v>400000</v>
      </c>
      <c r="I54" s="72">
        <v>400000</v>
      </c>
      <c r="J54" s="72">
        <v>400000</v>
      </c>
      <c r="K54" s="72">
        <v>400000</v>
      </c>
      <c r="L54" s="72">
        <v>400000</v>
      </c>
      <c r="M54" s="72">
        <v>400000</v>
      </c>
      <c r="N54" s="72">
        <v>400000</v>
      </c>
      <c r="O54" s="72">
        <v>4000000</v>
      </c>
      <c r="P54" s="72">
        <v>400000</v>
      </c>
      <c r="Q54" s="72">
        <v>400000</v>
      </c>
      <c r="R54" s="72">
        <v>400000</v>
      </c>
      <c r="S54" s="56">
        <f aca="true" t="shared" si="4" ref="S54:S65">SUM(G54:R54)</f>
        <v>8400000</v>
      </c>
      <c r="T54" s="56">
        <f t="shared" si="1"/>
        <v>700000</v>
      </c>
      <c r="U54" s="128">
        <f>SUM(S54:T57)</f>
        <v>84002902.75</v>
      </c>
      <c r="W54" s="35"/>
    </row>
    <row r="55" spans="1:23" s="5" customFormat="1" ht="21.75" customHeight="1">
      <c r="A55" s="126"/>
      <c r="B55" s="126"/>
      <c r="C55" s="126"/>
      <c r="D55" s="120"/>
      <c r="E55" s="21">
        <v>113</v>
      </c>
      <c r="F55" s="28" t="s">
        <v>20</v>
      </c>
      <c r="G55" s="48">
        <v>2830504</v>
      </c>
      <c r="H55" s="48">
        <v>2830504</v>
      </c>
      <c r="I55" s="48">
        <v>2830504</v>
      </c>
      <c r="J55" s="48">
        <v>2830504</v>
      </c>
      <c r="K55" s="48">
        <v>2830504</v>
      </c>
      <c r="L55" s="48">
        <v>2830504</v>
      </c>
      <c r="M55" s="48">
        <v>2830504</v>
      </c>
      <c r="N55" s="48">
        <v>2830504</v>
      </c>
      <c r="O55" s="48">
        <v>3055308</v>
      </c>
      <c r="P55" s="48">
        <v>3055308</v>
      </c>
      <c r="Q55" s="48">
        <v>3055308</v>
      </c>
      <c r="R55" s="48">
        <v>3055308</v>
      </c>
      <c r="S55" s="56">
        <f t="shared" si="4"/>
        <v>34865264</v>
      </c>
      <c r="T55" s="49">
        <f t="shared" si="1"/>
        <v>2905438.6666666665</v>
      </c>
      <c r="U55" s="111"/>
      <c r="W55" s="35"/>
    </row>
    <row r="56" spans="1:23" s="5" customFormat="1" ht="21.75" customHeight="1">
      <c r="A56" s="126"/>
      <c r="B56" s="126"/>
      <c r="C56" s="126"/>
      <c r="D56" s="120"/>
      <c r="E56" s="18">
        <v>112</v>
      </c>
      <c r="F56" s="87" t="s">
        <v>41</v>
      </c>
      <c r="G56" s="88">
        <v>2279712</v>
      </c>
      <c r="H56" s="88">
        <v>2279712</v>
      </c>
      <c r="I56" s="88">
        <v>2279712</v>
      </c>
      <c r="J56" s="88">
        <v>2279712</v>
      </c>
      <c r="K56" s="88">
        <v>2279712</v>
      </c>
      <c r="L56" s="88">
        <v>2279712</v>
      </c>
      <c r="M56" s="88">
        <v>2279712</v>
      </c>
      <c r="N56" s="88">
        <v>2279712</v>
      </c>
      <c r="O56" s="88">
        <v>2679908</v>
      </c>
      <c r="P56" s="88">
        <v>2679908</v>
      </c>
      <c r="Q56" s="88">
        <v>2679908</v>
      </c>
      <c r="R56" s="88">
        <v>2679908</v>
      </c>
      <c r="S56" s="89">
        <f t="shared" si="4"/>
        <v>28957328</v>
      </c>
      <c r="T56" s="82">
        <f t="shared" si="1"/>
        <v>2413110.6666666665</v>
      </c>
      <c r="U56" s="111"/>
      <c r="W56" s="35"/>
    </row>
    <row r="57" spans="1:23" s="5" customFormat="1" ht="21.75" customHeight="1" thickBot="1">
      <c r="A57" s="127"/>
      <c r="B57" s="127"/>
      <c r="C57" s="126"/>
      <c r="D57" s="121"/>
      <c r="E57" s="19">
        <v>114</v>
      </c>
      <c r="F57" s="43" t="s">
        <v>40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5318549</v>
      </c>
      <c r="S57" s="54">
        <f t="shared" si="4"/>
        <v>5318549</v>
      </c>
      <c r="T57" s="54">
        <f t="shared" si="1"/>
        <v>443212.4166666667</v>
      </c>
      <c r="U57" s="118"/>
      <c r="W57" s="35"/>
    </row>
    <row r="58" spans="1:23" s="5" customFormat="1" ht="21.75" customHeight="1">
      <c r="A58" s="119">
        <v>11</v>
      </c>
      <c r="B58" s="146">
        <v>6000</v>
      </c>
      <c r="C58" s="146">
        <v>3405745</v>
      </c>
      <c r="D58" s="146" t="s">
        <v>45</v>
      </c>
      <c r="E58" s="23">
        <v>230</v>
      </c>
      <c r="F58" s="42" t="s">
        <v>21</v>
      </c>
      <c r="G58" s="48">
        <v>400000</v>
      </c>
      <c r="H58" s="48">
        <v>400000</v>
      </c>
      <c r="I58" s="48">
        <v>400000</v>
      </c>
      <c r="J58" s="48">
        <v>400000</v>
      </c>
      <c r="K58" s="48">
        <v>400000</v>
      </c>
      <c r="L58" s="48">
        <v>400000</v>
      </c>
      <c r="M58" s="48">
        <v>400000</v>
      </c>
      <c r="N58" s="48">
        <v>400000</v>
      </c>
      <c r="O58" s="48">
        <v>400000</v>
      </c>
      <c r="P58" s="48">
        <v>400000</v>
      </c>
      <c r="Q58" s="48">
        <v>400000</v>
      </c>
      <c r="R58" s="48">
        <v>400000</v>
      </c>
      <c r="S58" s="56">
        <f t="shared" si="4"/>
        <v>4800000</v>
      </c>
      <c r="T58" s="56">
        <f t="shared" si="1"/>
        <v>400000</v>
      </c>
      <c r="U58" s="128">
        <f>SUM(S58:T61)</f>
        <v>77689792.08333333</v>
      </c>
      <c r="W58" s="35"/>
    </row>
    <row r="59" spans="1:23" s="5" customFormat="1" ht="21.75" customHeight="1">
      <c r="A59" s="120"/>
      <c r="B59" s="147"/>
      <c r="C59" s="147"/>
      <c r="D59" s="147"/>
      <c r="E59" s="21">
        <v>113</v>
      </c>
      <c r="F59" s="28" t="s">
        <v>20</v>
      </c>
      <c r="G59" s="48">
        <v>2830504</v>
      </c>
      <c r="H59" s="48">
        <v>2830504</v>
      </c>
      <c r="I59" s="48">
        <v>2830504</v>
      </c>
      <c r="J59" s="48">
        <v>2830504</v>
      </c>
      <c r="K59" s="48">
        <v>2830504</v>
      </c>
      <c r="L59" s="48">
        <v>2830504</v>
      </c>
      <c r="M59" s="48">
        <v>2830504</v>
      </c>
      <c r="N59" s="48">
        <v>2830504</v>
      </c>
      <c r="O59" s="48">
        <v>3055308</v>
      </c>
      <c r="P59" s="48">
        <v>3055308</v>
      </c>
      <c r="Q59" s="48">
        <v>3055308</v>
      </c>
      <c r="R59" s="48">
        <v>3055308</v>
      </c>
      <c r="S59" s="56">
        <f t="shared" si="4"/>
        <v>34865264</v>
      </c>
      <c r="T59" s="49">
        <f t="shared" si="1"/>
        <v>2905438.6666666665</v>
      </c>
      <c r="U59" s="111"/>
      <c r="W59" s="35"/>
    </row>
    <row r="60" spans="1:23" s="5" customFormat="1" ht="21.75" customHeight="1">
      <c r="A60" s="120"/>
      <c r="B60" s="147"/>
      <c r="C60" s="147"/>
      <c r="D60" s="147"/>
      <c r="E60" s="21">
        <v>112</v>
      </c>
      <c r="F60" s="28" t="s">
        <v>41</v>
      </c>
      <c r="G60" s="63">
        <v>2279712</v>
      </c>
      <c r="H60" s="63">
        <v>2279712</v>
      </c>
      <c r="I60" s="63">
        <v>2279712</v>
      </c>
      <c r="J60" s="63">
        <v>2279712</v>
      </c>
      <c r="K60" s="63">
        <v>2279712</v>
      </c>
      <c r="L60" s="63">
        <v>2279712</v>
      </c>
      <c r="M60" s="63">
        <v>2279712</v>
      </c>
      <c r="N60" s="63">
        <v>2279712</v>
      </c>
      <c r="O60" s="63">
        <v>2679908</v>
      </c>
      <c r="P60" s="63">
        <v>2679908</v>
      </c>
      <c r="Q60" s="63">
        <v>2679908</v>
      </c>
      <c r="R60" s="73">
        <v>2679908</v>
      </c>
      <c r="S60" s="56">
        <f t="shared" si="4"/>
        <v>28957328</v>
      </c>
      <c r="T60" s="49">
        <v>0</v>
      </c>
      <c r="U60" s="111"/>
      <c r="W60" s="35"/>
    </row>
    <row r="61" spans="1:23" s="5" customFormat="1" ht="21.75" customHeight="1" thickBot="1">
      <c r="A61" s="120"/>
      <c r="B61" s="147"/>
      <c r="C61" s="147"/>
      <c r="D61" s="147"/>
      <c r="E61" s="20">
        <v>114</v>
      </c>
      <c r="F61" s="28" t="s">
        <v>40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67">
        <v>5318549</v>
      </c>
      <c r="S61" s="54">
        <f t="shared" si="4"/>
        <v>5318549</v>
      </c>
      <c r="T61" s="54">
        <f t="shared" si="1"/>
        <v>443212.4166666667</v>
      </c>
      <c r="U61" s="118"/>
      <c r="W61" s="35"/>
    </row>
    <row r="62" spans="1:23" s="5" customFormat="1" ht="21.75" customHeight="1">
      <c r="A62" s="119">
        <v>12</v>
      </c>
      <c r="B62" s="122">
        <v>7000</v>
      </c>
      <c r="C62" s="145">
        <v>347069</v>
      </c>
      <c r="D62" s="119" t="s">
        <v>46</v>
      </c>
      <c r="E62" s="23">
        <v>230</v>
      </c>
      <c r="F62" s="42" t="s">
        <v>21</v>
      </c>
      <c r="G62" s="63">
        <v>400000</v>
      </c>
      <c r="H62" s="63">
        <v>400000</v>
      </c>
      <c r="I62" s="63">
        <v>400000</v>
      </c>
      <c r="J62" s="63">
        <v>400000</v>
      </c>
      <c r="K62" s="63">
        <v>400000</v>
      </c>
      <c r="L62" s="63">
        <v>400000</v>
      </c>
      <c r="M62" s="63">
        <v>400000</v>
      </c>
      <c r="N62" s="63">
        <v>400000</v>
      </c>
      <c r="O62" s="63">
        <v>400000</v>
      </c>
      <c r="P62" s="63">
        <v>400000</v>
      </c>
      <c r="Q62" s="63">
        <v>400000</v>
      </c>
      <c r="R62" s="63">
        <v>400000</v>
      </c>
      <c r="S62" s="56">
        <f t="shared" si="4"/>
        <v>4800000</v>
      </c>
      <c r="T62" s="56">
        <f t="shared" si="1"/>
        <v>400000</v>
      </c>
      <c r="U62" s="128">
        <f>SUM(S62:T65)</f>
        <v>77689792.08333333</v>
      </c>
      <c r="W62" s="35"/>
    </row>
    <row r="63" spans="1:23" s="5" customFormat="1" ht="21.75" customHeight="1">
      <c r="A63" s="120"/>
      <c r="B63" s="123"/>
      <c r="C63" s="120"/>
      <c r="D63" s="120"/>
      <c r="E63" s="21">
        <v>113</v>
      </c>
      <c r="F63" s="28" t="s">
        <v>20</v>
      </c>
      <c r="G63" s="48">
        <v>2830504</v>
      </c>
      <c r="H63" s="48">
        <v>2830504</v>
      </c>
      <c r="I63" s="48">
        <v>2830504</v>
      </c>
      <c r="J63" s="48">
        <v>2830504</v>
      </c>
      <c r="K63" s="48">
        <v>2830504</v>
      </c>
      <c r="L63" s="48">
        <v>2830504</v>
      </c>
      <c r="M63" s="48">
        <v>2830504</v>
      </c>
      <c r="N63" s="48">
        <v>2830504</v>
      </c>
      <c r="O63" s="48">
        <v>3055308</v>
      </c>
      <c r="P63" s="48">
        <v>3055308</v>
      </c>
      <c r="Q63" s="48">
        <v>3055308</v>
      </c>
      <c r="R63" s="48">
        <v>3055308</v>
      </c>
      <c r="S63" s="56">
        <f t="shared" si="4"/>
        <v>34865264</v>
      </c>
      <c r="T63" s="49">
        <f t="shared" si="1"/>
        <v>2905438.6666666665</v>
      </c>
      <c r="U63" s="111"/>
      <c r="W63" s="35"/>
    </row>
    <row r="64" spans="1:23" s="5" customFormat="1" ht="21.75" customHeight="1">
      <c r="A64" s="120"/>
      <c r="B64" s="123"/>
      <c r="C64" s="120"/>
      <c r="D64" s="120"/>
      <c r="E64" s="21">
        <v>112</v>
      </c>
      <c r="F64" s="28" t="s">
        <v>41</v>
      </c>
      <c r="G64" s="48">
        <v>2279712</v>
      </c>
      <c r="H64" s="48">
        <v>2279712</v>
      </c>
      <c r="I64" s="48">
        <v>2279712</v>
      </c>
      <c r="J64" s="48">
        <v>2279712</v>
      </c>
      <c r="K64" s="48">
        <v>2279712</v>
      </c>
      <c r="L64" s="48">
        <v>2279712</v>
      </c>
      <c r="M64" s="48">
        <v>2279712</v>
      </c>
      <c r="N64" s="48">
        <v>2279712</v>
      </c>
      <c r="O64" s="48">
        <v>2679908</v>
      </c>
      <c r="P64" s="48">
        <v>2679908</v>
      </c>
      <c r="Q64" s="48">
        <v>2679908</v>
      </c>
      <c r="R64" s="48">
        <v>2679908</v>
      </c>
      <c r="S64" s="56">
        <f t="shared" si="4"/>
        <v>28957328</v>
      </c>
      <c r="T64" s="49">
        <v>0</v>
      </c>
      <c r="U64" s="111"/>
      <c r="W64" s="35"/>
    </row>
    <row r="65" spans="1:23" s="5" customFormat="1" ht="21.75" customHeight="1" thickBot="1">
      <c r="A65" s="120"/>
      <c r="B65" s="123"/>
      <c r="C65" s="120"/>
      <c r="D65" s="120"/>
      <c r="E65" s="21">
        <v>114</v>
      </c>
      <c r="F65" s="28" t="s">
        <v>40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9">
        <v>0</v>
      </c>
      <c r="Q65" s="49">
        <v>0</v>
      </c>
      <c r="R65" s="49">
        <v>5318549</v>
      </c>
      <c r="S65" s="56">
        <f t="shared" si="4"/>
        <v>5318549</v>
      </c>
      <c r="T65" s="49">
        <f t="shared" si="1"/>
        <v>443212.4166666667</v>
      </c>
      <c r="U65" s="111"/>
      <c r="W65" s="35"/>
    </row>
    <row r="66" spans="1:23" s="5" customFormat="1" ht="21.75" customHeight="1">
      <c r="A66" s="125">
        <v>13</v>
      </c>
      <c r="B66" s="125">
        <v>7000</v>
      </c>
      <c r="C66" s="122">
        <v>2222360</v>
      </c>
      <c r="D66" s="119" t="s">
        <v>47</v>
      </c>
      <c r="E66" s="23">
        <v>230</v>
      </c>
      <c r="F66" s="42" t="s">
        <v>21</v>
      </c>
      <c r="G66" s="48">
        <v>400000</v>
      </c>
      <c r="H66" s="48">
        <v>400000</v>
      </c>
      <c r="I66" s="48">
        <v>400000</v>
      </c>
      <c r="J66" s="48">
        <v>400000</v>
      </c>
      <c r="K66" s="48">
        <v>400000</v>
      </c>
      <c r="L66" s="48">
        <v>400000</v>
      </c>
      <c r="M66" s="48">
        <v>400000</v>
      </c>
      <c r="N66" s="48">
        <v>400000</v>
      </c>
      <c r="O66" s="48">
        <v>400000</v>
      </c>
      <c r="P66" s="48">
        <v>400000</v>
      </c>
      <c r="Q66" s="48">
        <v>400000</v>
      </c>
      <c r="R66" s="48">
        <v>400000</v>
      </c>
      <c r="S66" s="56">
        <f>SUM(G66:R66)</f>
        <v>4800000</v>
      </c>
      <c r="T66" s="56">
        <f t="shared" si="1"/>
        <v>400000</v>
      </c>
      <c r="U66" s="128">
        <f>SUM(S66:T69)</f>
        <v>79659690.33333333</v>
      </c>
      <c r="W66" s="35"/>
    </row>
    <row r="67" spans="1:23" s="5" customFormat="1" ht="21.75" customHeight="1">
      <c r="A67" s="126"/>
      <c r="B67" s="126"/>
      <c r="C67" s="123"/>
      <c r="D67" s="120"/>
      <c r="E67" s="21">
        <v>113</v>
      </c>
      <c r="F67" s="28" t="s">
        <v>20</v>
      </c>
      <c r="G67" s="48">
        <v>2830504</v>
      </c>
      <c r="H67" s="48">
        <v>2830504</v>
      </c>
      <c r="I67" s="48">
        <v>2830504</v>
      </c>
      <c r="J67" s="48">
        <v>2830504</v>
      </c>
      <c r="K67" s="48">
        <v>2830504</v>
      </c>
      <c r="L67" s="48">
        <v>2830504</v>
      </c>
      <c r="M67" s="48">
        <v>2830504</v>
      </c>
      <c r="N67" s="48">
        <v>2830504</v>
      </c>
      <c r="O67" s="48">
        <v>3055308</v>
      </c>
      <c r="P67" s="48">
        <v>3055308</v>
      </c>
      <c r="Q67" s="48">
        <v>3055308</v>
      </c>
      <c r="R67" s="48">
        <v>3055308</v>
      </c>
      <c r="S67" s="56">
        <f>SUM(G67:R67)</f>
        <v>34865264</v>
      </c>
      <c r="T67" s="49">
        <f t="shared" si="1"/>
        <v>2905438.6666666665</v>
      </c>
      <c r="U67" s="111"/>
      <c r="W67" s="35"/>
    </row>
    <row r="68" spans="1:23" s="5" customFormat="1" ht="21.75" customHeight="1">
      <c r="A68" s="126"/>
      <c r="B68" s="126"/>
      <c r="C68" s="123"/>
      <c r="D68" s="120"/>
      <c r="E68" s="21">
        <v>112</v>
      </c>
      <c r="F68" s="28" t="s">
        <v>41</v>
      </c>
      <c r="G68" s="48">
        <v>2279712</v>
      </c>
      <c r="H68" s="48">
        <v>2279712</v>
      </c>
      <c r="I68" s="48">
        <v>2279712</v>
      </c>
      <c r="J68" s="48">
        <v>2279712</v>
      </c>
      <c r="K68" s="48">
        <v>2279712</v>
      </c>
      <c r="L68" s="48">
        <v>2279712</v>
      </c>
      <c r="M68" s="48">
        <v>2279712</v>
      </c>
      <c r="N68" s="48">
        <v>2279712</v>
      </c>
      <c r="O68" s="48">
        <v>2679908</v>
      </c>
      <c r="P68" s="48">
        <v>2679908</v>
      </c>
      <c r="Q68" s="48">
        <v>2679908</v>
      </c>
      <c r="R68" s="68">
        <v>2679908</v>
      </c>
      <c r="S68" s="56">
        <f>SUM(G68:R68)</f>
        <v>28957328</v>
      </c>
      <c r="T68" s="49">
        <f t="shared" si="1"/>
        <v>2413110.6666666665</v>
      </c>
      <c r="U68" s="111"/>
      <c r="W68" s="35"/>
    </row>
    <row r="69" spans="1:23" s="5" customFormat="1" ht="21.75" customHeight="1" thickBot="1">
      <c r="A69" s="127"/>
      <c r="B69" s="127"/>
      <c r="C69" s="124"/>
      <c r="D69" s="121"/>
      <c r="E69" s="19">
        <v>114</v>
      </c>
      <c r="F69" s="47" t="s">
        <v>40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5318549</v>
      </c>
      <c r="S69" s="54">
        <f>SUM(G69:R69)</f>
        <v>5318549</v>
      </c>
      <c r="T69" s="54">
        <v>0</v>
      </c>
      <c r="U69" s="118"/>
      <c r="W69" s="35"/>
    </row>
    <row r="70" spans="1:23" s="5" customFormat="1" ht="21.75" customHeight="1">
      <c r="A70" s="125">
        <v>14</v>
      </c>
      <c r="B70" s="125">
        <v>7000</v>
      </c>
      <c r="C70" s="125">
        <v>1547164</v>
      </c>
      <c r="D70" s="143" t="s">
        <v>48</v>
      </c>
      <c r="E70" s="23">
        <v>230</v>
      </c>
      <c r="F70" s="42" t="s">
        <v>21</v>
      </c>
      <c r="G70" s="48">
        <v>400000</v>
      </c>
      <c r="H70" s="48">
        <v>400000</v>
      </c>
      <c r="I70" s="48">
        <v>400000</v>
      </c>
      <c r="J70" s="48">
        <v>400000</v>
      </c>
      <c r="K70" s="48">
        <v>400000</v>
      </c>
      <c r="L70" s="48">
        <v>400000</v>
      </c>
      <c r="M70" s="48">
        <v>400000</v>
      </c>
      <c r="N70" s="48">
        <v>400000</v>
      </c>
      <c r="O70" s="48">
        <v>400000</v>
      </c>
      <c r="P70" s="48">
        <v>400000</v>
      </c>
      <c r="Q70" s="48">
        <v>400000</v>
      </c>
      <c r="R70" s="48">
        <v>400000</v>
      </c>
      <c r="S70" s="56">
        <f aca="true" t="shared" si="5" ref="S70:S76">SUM(G70:R70)</f>
        <v>4800000</v>
      </c>
      <c r="T70" s="56">
        <f t="shared" si="1"/>
        <v>400000</v>
      </c>
      <c r="U70" s="128">
        <f>SUM(S70:T73)</f>
        <v>80102902.75</v>
      </c>
      <c r="W70" s="35"/>
    </row>
    <row r="71" spans="1:23" s="5" customFormat="1" ht="21.75" customHeight="1">
      <c r="A71" s="126"/>
      <c r="B71" s="126"/>
      <c r="C71" s="126"/>
      <c r="D71" s="144"/>
      <c r="E71" s="21">
        <v>113</v>
      </c>
      <c r="F71" s="28" t="s">
        <v>20</v>
      </c>
      <c r="G71" s="48">
        <v>2830504</v>
      </c>
      <c r="H71" s="48">
        <v>2830504</v>
      </c>
      <c r="I71" s="48">
        <v>2830504</v>
      </c>
      <c r="J71" s="48">
        <v>2830504</v>
      </c>
      <c r="K71" s="48">
        <v>2830504</v>
      </c>
      <c r="L71" s="48">
        <v>2830504</v>
      </c>
      <c r="M71" s="48">
        <v>2830504</v>
      </c>
      <c r="N71" s="48">
        <v>2830504</v>
      </c>
      <c r="O71" s="48">
        <v>3055308</v>
      </c>
      <c r="P71" s="48">
        <v>3055308</v>
      </c>
      <c r="Q71" s="48">
        <v>3055308</v>
      </c>
      <c r="R71" s="48">
        <v>3055308</v>
      </c>
      <c r="S71" s="56">
        <f t="shared" si="5"/>
        <v>34865264</v>
      </c>
      <c r="T71" s="49">
        <f t="shared" si="1"/>
        <v>2905438.6666666665</v>
      </c>
      <c r="U71" s="111"/>
      <c r="W71" s="35"/>
    </row>
    <row r="72" spans="1:23" s="5" customFormat="1" ht="21.75" customHeight="1">
      <c r="A72" s="126"/>
      <c r="B72" s="126"/>
      <c r="C72" s="126"/>
      <c r="D72" s="144"/>
      <c r="E72" s="21">
        <v>112</v>
      </c>
      <c r="F72" s="28" t="s">
        <v>41</v>
      </c>
      <c r="G72" s="88">
        <v>2279712</v>
      </c>
      <c r="H72" s="88">
        <v>2279712</v>
      </c>
      <c r="I72" s="88">
        <v>2279712</v>
      </c>
      <c r="J72" s="88">
        <v>2279712</v>
      </c>
      <c r="K72" s="88">
        <v>2279712</v>
      </c>
      <c r="L72" s="88">
        <v>2279712</v>
      </c>
      <c r="M72" s="88">
        <v>2279712</v>
      </c>
      <c r="N72" s="88">
        <v>2279712</v>
      </c>
      <c r="O72" s="88">
        <v>2679908</v>
      </c>
      <c r="P72" s="88">
        <v>2679908</v>
      </c>
      <c r="Q72" s="88">
        <v>2679908</v>
      </c>
      <c r="R72" s="88">
        <v>2679908</v>
      </c>
      <c r="S72" s="89">
        <f t="shared" si="5"/>
        <v>28957328</v>
      </c>
      <c r="T72" s="82">
        <f t="shared" si="1"/>
        <v>2413110.6666666665</v>
      </c>
      <c r="U72" s="111"/>
      <c r="W72" s="35"/>
    </row>
    <row r="73" spans="1:23" s="5" customFormat="1" ht="21.75" customHeight="1" thickBot="1">
      <c r="A73" s="126"/>
      <c r="B73" s="126"/>
      <c r="C73" s="126"/>
      <c r="D73" s="144"/>
      <c r="E73" s="21">
        <v>114</v>
      </c>
      <c r="F73" s="28" t="s">
        <v>40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67">
        <v>5318549</v>
      </c>
      <c r="S73" s="54">
        <f t="shared" si="5"/>
        <v>5318549</v>
      </c>
      <c r="T73" s="54">
        <f t="shared" si="1"/>
        <v>443212.4166666667</v>
      </c>
      <c r="U73" s="118"/>
      <c r="W73" s="35"/>
    </row>
    <row r="74" spans="1:23" s="5" customFormat="1" ht="21.75" customHeight="1">
      <c r="A74" s="125">
        <v>15</v>
      </c>
      <c r="B74" s="125">
        <v>8000</v>
      </c>
      <c r="C74" s="129">
        <v>1494790</v>
      </c>
      <c r="D74" s="119" t="s">
        <v>49</v>
      </c>
      <c r="E74" s="23">
        <v>230</v>
      </c>
      <c r="F74" s="42" t="s">
        <v>21</v>
      </c>
      <c r="G74" s="73">
        <v>400000</v>
      </c>
      <c r="H74" s="73">
        <v>400000</v>
      </c>
      <c r="I74" s="73">
        <v>400000</v>
      </c>
      <c r="J74" s="73">
        <v>400000</v>
      </c>
      <c r="K74" s="73">
        <v>400000</v>
      </c>
      <c r="L74" s="73">
        <v>400000</v>
      </c>
      <c r="M74" s="73">
        <v>400000</v>
      </c>
      <c r="N74" s="73">
        <v>400000</v>
      </c>
      <c r="O74" s="73">
        <v>400000</v>
      </c>
      <c r="P74" s="73">
        <v>400000</v>
      </c>
      <c r="Q74" s="73">
        <v>400000</v>
      </c>
      <c r="R74" s="73">
        <v>400000</v>
      </c>
      <c r="S74" s="56">
        <f t="shared" si="5"/>
        <v>4800000</v>
      </c>
      <c r="T74" s="56">
        <f t="shared" si="1"/>
        <v>400000</v>
      </c>
      <c r="U74" s="128">
        <f>SUM(S74:T77)</f>
        <v>74341141.33333333</v>
      </c>
      <c r="W74" s="35"/>
    </row>
    <row r="75" spans="1:23" s="5" customFormat="1" ht="21.75" customHeight="1">
      <c r="A75" s="126"/>
      <c r="B75" s="126"/>
      <c r="C75" s="130"/>
      <c r="D75" s="120"/>
      <c r="E75" s="21">
        <v>113</v>
      </c>
      <c r="F75" s="28" t="s">
        <v>20</v>
      </c>
      <c r="G75" s="48">
        <v>2830504</v>
      </c>
      <c r="H75" s="48">
        <v>2830504</v>
      </c>
      <c r="I75" s="68">
        <v>2830504</v>
      </c>
      <c r="J75" s="48">
        <v>2830504</v>
      </c>
      <c r="K75" s="48">
        <v>2830504</v>
      </c>
      <c r="L75" s="48">
        <v>2830504</v>
      </c>
      <c r="M75" s="48">
        <v>2830504</v>
      </c>
      <c r="N75" s="48">
        <v>2830504</v>
      </c>
      <c r="O75" s="48">
        <v>3055308</v>
      </c>
      <c r="P75" s="48">
        <v>3055308</v>
      </c>
      <c r="Q75" s="48">
        <v>3055308</v>
      </c>
      <c r="R75" s="48">
        <v>3055308</v>
      </c>
      <c r="S75" s="56">
        <f t="shared" si="5"/>
        <v>34865264</v>
      </c>
      <c r="T75" s="49">
        <f t="shared" si="1"/>
        <v>2905438.6666666665</v>
      </c>
      <c r="U75" s="111"/>
      <c r="W75" s="35"/>
    </row>
    <row r="76" spans="1:23" s="5" customFormat="1" ht="21.75" customHeight="1">
      <c r="A76" s="126"/>
      <c r="B76" s="126"/>
      <c r="C76" s="130"/>
      <c r="D76" s="120"/>
      <c r="E76" s="21">
        <v>112</v>
      </c>
      <c r="F76" s="28" t="s">
        <v>41</v>
      </c>
      <c r="G76" s="48">
        <v>2279712</v>
      </c>
      <c r="H76" s="48">
        <v>2279712</v>
      </c>
      <c r="I76" s="48">
        <v>2279712</v>
      </c>
      <c r="J76" s="48">
        <v>2279712</v>
      </c>
      <c r="K76" s="48">
        <v>2279712</v>
      </c>
      <c r="L76" s="48">
        <v>2279712</v>
      </c>
      <c r="M76" s="48">
        <v>2279712</v>
      </c>
      <c r="N76" s="48">
        <v>2279712</v>
      </c>
      <c r="O76" s="48">
        <v>2679908</v>
      </c>
      <c r="P76" s="74">
        <v>2679908</v>
      </c>
      <c r="Q76" s="74">
        <v>2679908</v>
      </c>
      <c r="R76" s="74">
        <v>2679908</v>
      </c>
      <c r="S76" s="56">
        <f t="shared" si="5"/>
        <v>28957328</v>
      </c>
      <c r="T76" s="49">
        <f t="shared" si="1"/>
        <v>2413110.6666666665</v>
      </c>
      <c r="U76" s="111"/>
      <c r="W76" s="35"/>
    </row>
    <row r="77" spans="1:23" s="5" customFormat="1" ht="21.75" customHeight="1" thickBot="1">
      <c r="A77" s="127"/>
      <c r="B77" s="127"/>
      <c r="C77" s="131"/>
      <c r="D77" s="121"/>
      <c r="E77" s="20">
        <v>114</v>
      </c>
      <c r="F77" s="46" t="s">
        <v>40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5318549</v>
      </c>
      <c r="S77" s="54"/>
      <c r="T77" s="54">
        <v>0</v>
      </c>
      <c r="U77" s="118"/>
      <c r="W77" s="35"/>
    </row>
    <row r="78" spans="1:23" s="5" customFormat="1" ht="21.75" customHeight="1">
      <c r="A78" s="125">
        <v>16</v>
      </c>
      <c r="B78" s="125">
        <v>8000</v>
      </c>
      <c r="C78" s="129">
        <v>2229170</v>
      </c>
      <c r="D78" s="119" t="s">
        <v>50</v>
      </c>
      <c r="E78" s="23">
        <v>230</v>
      </c>
      <c r="F78" s="42" t="s">
        <v>21</v>
      </c>
      <c r="G78" s="48">
        <v>400000</v>
      </c>
      <c r="H78" s="48">
        <v>400000</v>
      </c>
      <c r="I78" s="48">
        <v>400000</v>
      </c>
      <c r="J78" s="48">
        <v>400000</v>
      </c>
      <c r="K78" s="48">
        <v>400000</v>
      </c>
      <c r="L78" s="48">
        <v>400000</v>
      </c>
      <c r="M78" s="48">
        <v>400000</v>
      </c>
      <c r="N78" s="48">
        <v>400000</v>
      </c>
      <c r="O78" s="48">
        <v>400000</v>
      </c>
      <c r="P78" s="48">
        <v>400000</v>
      </c>
      <c r="Q78" s="48">
        <v>400000</v>
      </c>
      <c r="R78" s="48">
        <v>400000</v>
      </c>
      <c r="S78" s="56">
        <f>SUM(G78:R78)</f>
        <v>4800000</v>
      </c>
      <c r="T78" s="56">
        <f t="shared" si="1"/>
        <v>400000</v>
      </c>
      <c r="U78" s="128">
        <f>SUM(S78:T81)</f>
        <v>77689792.08333333</v>
      </c>
      <c r="W78" s="35"/>
    </row>
    <row r="79" spans="1:23" s="5" customFormat="1" ht="21.75" customHeight="1">
      <c r="A79" s="126"/>
      <c r="B79" s="126"/>
      <c r="C79" s="130"/>
      <c r="D79" s="120"/>
      <c r="E79" s="21">
        <v>113</v>
      </c>
      <c r="F79" s="28" t="s">
        <v>20</v>
      </c>
      <c r="G79" s="48">
        <v>2830504</v>
      </c>
      <c r="H79" s="48">
        <v>2830504</v>
      </c>
      <c r="I79" s="48">
        <v>2830504</v>
      </c>
      <c r="J79" s="48">
        <v>2830504</v>
      </c>
      <c r="K79" s="48">
        <v>2830504</v>
      </c>
      <c r="L79" s="48">
        <v>2830504</v>
      </c>
      <c r="M79" s="48">
        <v>2830504</v>
      </c>
      <c r="N79" s="73">
        <v>2830504</v>
      </c>
      <c r="O79" s="73">
        <v>3055308</v>
      </c>
      <c r="P79" s="73">
        <v>3055308</v>
      </c>
      <c r="Q79" s="73">
        <v>3055308</v>
      </c>
      <c r="R79" s="73">
        <v>3055308</v>
      </c>
      <c r="S79" s="56">
        <f>SUM(G79:R79)</f>
        <v>34865264</v>
      </c>
      <c r="T79" s="49">
        <f t="shared" si="1"/>
        <v>2905438.6666666665</v>
      </c>
      <c r="U79" s="111"/>
      <c r="W79" s="35"/>
    </row>
    <row r="80" spans="1:23" s="5" customFormat="1" ht="21.75" customHeight="1">
      <c r="A80" s="126"/>
      <c r="B80" s="126"/>
      <c r="C80" s="130"/>
      <c r="D80" s="120"/>
      <c r="E80" s="21">
        <v>112</v>
      </c>
      <c r="F80" s="28" t="s">
        <v>41</v>
      </c>
      <c r="G80" s="48">
        <v>2279712</v>
      </c>
      <c r="H80" s="48">
        <v>2279712</v>
      </c>
      <c r="I80" s="48">
        <v>2279712</v>
      </c>
      <c r="J80" s="48">
        <v>2279712</v>
      </c>
      <c r="K80" s="48">
        <v>2279712</v>
      </c>
      <c r="L80" s="48">
        <v>2279712</v>
      </c>
      <c r="M80" s="48">
        <v>2279712</v>
      </c>
      <c r="N80" s="73">
        <v>2279712</v>
      </c>
      <c r="O80" s="73">
        <v>2679908</v>
      </c>
      <c r="P80" s="73">
        <v>2679908</v>
      </c>
      <c r="Q80" s="73">
        <v>2679908</v>
      </c>
      <c r="R80" s="73">
        <v>2679908</v>
      </c>
      <c r="S80" s="56">
        <f>SUM(G80:R80)</f>
        <v>28957328</v>
      </c>
      <c r="T80" s="49">
        <v>0</v>
      </c>
      <c r="U80" s="111"/>
      <c r="W80" s="35"/>
    </row>
    <row r="81" spans="1:23" s="5" customFormat="1" ht="21.75" customHeight="1" thickBot="1">
      <c r="A81" s="126"/>
      <c r="B81" s="126"/>
      <c r="C81" s="130"/>
      <c r="D81" s="120"/>
      <c r="E81" s="17">
        <v>114</v>
      </c>
      <c r="F81" s="28" t="s">
        <v>40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73">
        <v>0</v>
      </c>
      <c r="Q81" s="73">
        <v>0</v>
      </c>
      <c r="R81" s="73">
        <v>5318549</v>
      </c>
      <c r="S81" s="56">
        <f>SUM(G81:R81)</f>
        <v>5318549</v>
      </c>
      <c r="T81" s="49">
        <f>S81/12</f>
        <v>443212.4166666667</v>
      </c>
      <c r="U81" s="111"/>
      <c r="W81" s="35"/>
    </row>
    <row r="82" spans="1:23" s="5" customFormat="1" ht="21.75" customHeight="1">
      <c r="A82" s="125">
        <v>17</v>
      </c>
      <c r="B82" s="125">
        <v>9000</v>
      </c>
      <c r="C82" s="129">
        <v>1368387</v>
      </c>
      <c r="D82" s="119" t="s">
        <v>51</v>
      </c>
      <c r="E82" s="23">
        <v>230</v>
      </c>
      <c r="F82" s="42" t="s">
        <v>21</v>
      </c>
      <c r="G82" s="75">
        <v>400000</v>
      </c>
      <c r="H82" s="75">
        <v>400000</v>
      </c>
      <c r="I82" s="75">
        <v>400000</v>
      </c>
      <c r="J82" s="75">
        <v>400000</v>
      </c>
      <c r="K82" s="75">
        <v>400000</v>
      </c>
      <c r="L82" s="75">
        <v>400000</v>
      </c>
      <c r="M82" s="75">
        <v>400000</v>
      </c>
      <c r="N82" s="75">
        <v>400000</v>
      </c>
      <c r="O82" s="75">
        <v>400000</v>
      </c>
      <c r="P82" s="75">
        <v>400000</v>
      </c>
      <c r="Q82" s="75">
        <v>400000</v>
      </c>
      <c r="R82" s="75">
        <v>400000</v>
      </c>
      <c r="S82" s="76">
        <f aca="true" t="shared" si="6" ref="S82:S93">SUM(G82:R82)</f>
        <v>4800000</v>
      </c>
      <c r="T82" s="76">
        <f aca="true" t="shared" si="7" ref="T82:T93">S82/12</f>
        <v>400000</v>
      </c>
      <c r="U82" s="128">
        <f>SUM(S82:T85)</f>
        <v>77689792.08333333</v>
      </c>
      <c r="W82" s="35"/>
    </row>
    <row r="83" spans="1:23" s="5" customFormat="1" ht="21.75" customHeight="1">
      <c r="A83" s="126"/>
      <c r="B83" s="126"/>
      <c r="C83" s="130"/>
      <c r="D83" s="120"/>
      <c r="E83" s="21">
        <v>113</v>
      </c>
      <c r="F83" s="28" t="s">
        <v>20</v>
      </c>
      <c r="G83" s="48">
        <v>2830504</v>
      </c>
      <c r="H83" s="48">
        <v>2830504</v>
      </c>
      <c r="I83" s="48">
        <v>2830504</v>
      </c>
      <c r="J83" s="48">
        <v>2830504</v>
      </c>
      <c r="K83" s="48">
        <v>2830504</v>
      </c>
      <c r="L83" s="48">
        <v>2830504</v>
      </c>
      <c r="M83" s="48">
        <v>2830504</v>
      </c>
      <c r="N83" s="48">
        <v>2830504</v>
      </c>
      <c r="O83" s="48">
        <v>3055308</v>
      </c>
      <c r="P83" s="48">
        <v>3055308</v>
      </c>
      <c r="Q83" s="48">
        <v>3055308</v>
      </c>
      <c r="R83" s="48">
        <v>3055308</v>
      </c>
      <c r="S83" s="56">
        <f t="shared" si="6"/>
        <v>34865264</v>
      </c>
      <c r="T83" s="49">
        <f t="shared" si="7"/>
        <v>2905438.6666666665</v>
      </c>
      <c r="U83" s="111"/>
      <c r="W83" s="35"/>
    </row>
    <row r="84" spans="1:23" s="5" customFormat="1" ht="21.75" customHeight="1">
      <c r="A84" s="126"/>
      <c r="B84" s="126"/>
      <c r="C84" s="130"/>
      <c r="D84" s="120"/>
      <c r="E84" s="21">
        <v>112</v>
      </c>
      <c r="F84" s="28" t="s">
        <v>41</v>
      </c>
      <c r="G84" s="48">
        <v>2279712</v>
      </c>
      <c r="H84" s="48">
        <v>2279712</v>
      </c>
      <c r="I84" s="48">
        <v>2279712</v>
      </c>
      <c r="J84" s="48">
        <v>2279712</v>
      </c>
      <c r="K84" s="48">
        <v>2279712</v>
      </c>
      <c r="L84" s="48">
        <v>2279712</v>
      </c>
      <c r="M84" s="48">
        <v>2279712</v>
      </c>
      <c r="N84" s="48">
        <v>2279712</v>
      </c>
      <c r="O84" s="48">
        <v>2679908</v>
      </c>
      <c r="P84" s="63">
        <v>2679908</v>
      </c>
      <c r="Q84" s="63">
        <v>2679908</v>
      </c>
      <c r="R84" s="63">
        <v>2679908</v>
      </c>
      <c r="S84" s="56">
        <f t="shared" si="6"/>
        <v>28957328</v>
      </c>
      <c r="T84" s="49"/>
      <c r="U84" s="111"/>
      <c r="W84" s="35"/>
    </row>
    <row r="85" spans="1:23" s="5" customFormat="1" ht="21.75" customHeight="1" thickBot="1">
      <c r="A85" s="126"/>
      <c r="B85" s="126"/>
      <c r="C85" s="130"/>
      <c r="D85" s="120"/>
      <c r="E85" s="21">
        <v>114</v>
      </c>
      <c r="F85" s="28" t="s">
        <v>40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70">
        <v>0</v>
      </c>
      <c r="Q85" s="70">
        <v>0</v>
      </c>
      <c r="R85" s="70">
        <v>5318549</v>
      </c>
      <c r="S85" s="65">
        <f t="shared" si="6"/>
        <v>5318549</v>
      </c>
      <c r="T85" s="54">
        <f t="shared" si="7"/>
        <v>443212.4166666667</v>
      </c>
      <c r="U85" s="118"/>
      <c r="W85" s="35"/>
    </row>
    <row r="86" spans="1:23" s="5" customFormat="1" ht="21.75" customHeight="1">
      <c r="A86" s="125">
        <v>18</v>
      </c>
      <c r="B86" s="125">
        <v>9000</v>
      </c>
      <c r="C86" s="129">
        <v>1296107</v>
      </c>
      <c r="D86" s="119" t="s">
        <v>52</v>
      </c>
      <c r="E86" s="23">
        <v>230</v>
      </c>
      <c r="F86" s="42" t="s">
        <v>21</v>
      </c>
      <c r="G86" s="77">
        <v>400000</v>
      </c>
      <c r="H86" s="77">
        <v>400000</v>
      </c>
      <c r="I86" s="77">
        <v>400000</v>
      </c>
      <c r="J86" s="77">
        <v>400000</v>
      </c>
      <c r="K86" s="77">
        <v>400000</v>
      </c>
      <c r="L86" s="78">
        <v>400000</v>
      </c>
      <c r="M86" s="79">
        <v>400000</v>
      </c>
      <c r="N86" s="79">
        <v>400000</v>
      </c>
      <c r="O86" s="79">
        <v>400000</v>
      </c>
      <c r="P86" s="79">
        <v>400000</v>
      </c>
      <c r="Q86" s="79">
        <v>400000</v>
      </c>
      <c r="R86" s="79">
        <v>400000</v>
      </c>
      <c r="S86" s="56">
        <f t="shared" si="6"/>
        <v>4800000</v>
      </c>
      <c r="T86" s="56">
        <f t="shared" si="7"/>
        <v>400000</v>
      </c>
      <c r="U86" s="111">
        <f>SUM(S86:T89)</f>
        <v>80102902.75</v>
      </c>
      <c r="W86" s="35"/>
    </row>
    <row r="87" spans="1:23" s="5" customFormat="1" ht="21.75" customHeight="1">
      <c r="A87" s="126"/>
      <c r="B87" s="126"/>
      <c r="C87" s="130"/>
      <c r="D87" s="120"/>
      <c r="E87" s="21">
        <v>113</v>
      </c>
      <c r="F87" s="28" t="s">
        <v>20</v>
      </c>
      <c r="G87" s="48">
        <v>2830504</v>
      </c>
      <c r="H87" s="48">
        <v>2830504</v>
      </c>
      <c r="I87" s="48">
        <v>2830504</v>
      </c>
      <c r="J87" s="48">
        <v>2830504</v>
      </c>
      <c r="K87" s="48">
        <v>2830504</v>
      </c>
      <c r="L87" s="48">
        <v>2830504</v>
      </c>
      <c r="M87" s="68">
        <v>2830504</v>
      </c>
      <c r="N87" s="48">
        <v>2830504</v>
      </c>
      <c r="O87" s="48">
        <v>3055308</v>
      </c>
      <c r="P87" s="48">
        <v>3055308</v>
      </c>
      <c r="Q87" s="48">
        <v>3055308</v>
      </c>
      <c r="R87" s="48">
        <v>3055308</v>
      </c>
      <c r="S87" s="56">
        <f t="shared" si="6"/>
        <v>34865264</v>
      </c>
      <c r="T87" s="49">
        <f t="shared" si="7"/>
        <v>2905438.6666666665</v>
      </c>
      <c r="U87" s="111"/>
      <c r="W87" s="35"/>
    </row>
    <row r="88" spans="1:23" s="5" customFormat="1" ht="21.75" customHeight="1">
      <c r="A88" s="126"/>
      <c r="B88" s="126"/>
      <c r="C88" s="130"/>
      <c r="D88" s="120"/>
      <c r="E88" s="21">
        <v>112</v>
      </c>
      <c r="F88" s="28" t="s">
        <v>41</v>
      </c>
      <c r="G88" s="80">
        <v>2279712</v>
      </c>
      <c r="H88" s="68">
        <v>2279712</v>
      </c>
      <c r="I88" s="68">
        <v>2279712</v>
      </c>
      <c r="J88" s="68">
        <v>2279712</v>
      </c>
      <c r="K88" s="68">
        <v>2279712</v>
      </c>
      <c r="L88" s="68">
        <v>2279712</v>
      </c>
      <c r="M88" s="68">
        <v>2279712</v>
      </c>
      <c r="N88" s="68">
        <v>2279712</v>
      </c>
      <c r="O88" s="68">
        <v>2679908</v>
      </c>
      <c r="P88" s="68">
        <v>2679908</v>
      </c>
      <c r="Q88" s="68">
        <v>2679908</v>
      </c>
      <c r="R88" s="68">
        <v>2679908</v>
      </c>
      <c r="S88" s="56">
        <f t="shared" si="6"/>
        <v>28957328</v>
      </c>
      <c r="T88" s="49">
        <f t="shared" si="7"/>
        <v>2413110.6666666665</v>
      </c>
      <c r="U88" s="111"/>
      <c r="W88" s="35"/>
    </row>
    <row r="89" spans="1:23" s="5" customFormat="1" ht="21.75" customHeight="1" thickBot="1">
      <c r="A89" s="126"/>
      <c r="B89" s="126"/>
      <c r="C89" s="130"/>
      <c r="D89" s="120"/>
      <c r="E89" s="18">
        <v>114</v>
      </c>
      <c r="F89" s="87" t="s">
        <v>40</v>
      </c>
      <c r="G89" s="96">
        <v>0</v>
      </c>
      <c r="H89" s="97">
        <v>0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5318549</v>
      </c>
      <c r="S89" s="89">
        <f t="shared" si="6"/>
        <v>5318549</v>
      </c>
      <c r="T89" s="82">
        <f t="shared" si="7"/>
        <v>443212.4166666667</v>
      </c>
      <c r="U89" s="111"/>
      <c r="W89" s="35"/>
    </row>
    <row r="90" spans="1:23" s="5" customFormat="1" ht="21.75" customHeight="1">
      <c r="A90" s="140">
        <v>19</v>
      </c>
      <c r="B90" s="125">
        <v>9000</v>
      </c>
      <c r="C90" s="129">
        <v>4618648</v>
      </c>
      <c r="D90" s="119" t="s">
        <v>53</v>
      </c>
      <c r="E90" s="23">
        <v>230</v>
      </c>
      <c r="F90" s="42" t="s">
        <v>21</v>
      </c>
      <c r="G90" s="98">
        <v>400000</v>
      </c>
      <c r="H90" s="98">
        <v>400000</v>
      </c>
      <c r="I90" s="98">
        <v>400000</v>
      </c>
      <c r="J90" s="98">
        <v>400000</v>
      </c>
      <c r="K90" s="98">
        <v>400000</v>
      </c>
      <c r="L90" s="98">
        <v>400000</v>
      </c>
      <c r="M90" s="98">
        <v>400000</v>
      </c>
      <c r="N90" s="98">
        <v>400000</v>
      </c>
      <c r="O90" s="99">
        <v>400000</v>
      </c>
      <c r="P90" s="98">
        <v>400000</v>
      </c>
      <c r="Q90" s="98">
        <v>400000</v>
      </c>
      <c r="R90" s="98">
        <v>400000</v>
      </c>
      <c r="S90" s="76">
        <f t="shared" si="6"/>
        <v>4800000</v>
      </c>
      <c r="T90" s="76">
        <f t="shared" si="7"/>
        <v>400000</v>
      </c>
      <c r="U90" s="134">
        <f>SUM(S90:T93)</f>
        <v>77689792.08333333</v>
      </c>
      <c r="W90" s="35"/>
    </row>
    <row r="91" spans="1:23" s="5" customFormat="1" ht="21.75" customHeight="1">
      <c r="A91" s="141"/>
      <c r="B91" s="126"/>
      <c r="C91" s="130"/>
      <c r="D91" s="120"/>
      <c r="E91" s="21">
        <v>113</v>
      </c>
      <c r="F91" s="28" t="s">
        <v>20</v>
      </c>
      <c r="G91" s="80">
        <v>2830504</v>
      </c>
      <c r="H91" s="68">
        <v>2830504</v>
      </c>
      <c r="I91" s="68">
        <v>2830504</v>
      </c>
      <c r="J91" s="68">
        <v>2830504</v>
      </c>
      <c r="K91" s="68">
        <v>2830504</v>
      </c>
      <c r="L91" s="68">
        <v>2830504</v>
      </c>
      <c r="M91" s="68">
        <v>2830504</v>
      </c>
      <c r="N91" s="68">
        <v>2830504</v>
      </c>
      <c r="O91" s="68">
        <v>3055308</v>
      </c>
      <c r="P91" s="68">
        <v>3055308</v>
      </c>
      <c r="Q91" s="68">
        <v>3055308</v>
      </c>
      <c r="R91" s="68">
        <v>3055308</v>
      </c>
      <c r="S91" s="56">
        <f t="shared" si="6"/>
        <v>34865264</v>
      </c>
      <c r="T91" s="56">
        <f t="shared" si="7"/>
        <v>2905438.6666666665</v>
      </c>
      <c r="U91" s="135"/>
      <c r="W91" s="35"/>
    </row>
    <row r="92" spans="1:23" s="5" customFormat="1" ht="21.75" customHeight="1">
      <c r="A92" s="141"/>
      <c r="B92" s="126"/>
      <c r="C92" s="130"/>
      <c r="D92" s="120"/>
      <c r="E92" s="21">
        <v>112</v>
      </c>
      <c r="F92" s="28" t="s">
        <v>41</v>
      </c>
      <c r="G92" s="68">
        <v>2279712</v>
      </c>
      <c r="H92" s="68">
        <v>2279712</v>
      </c>
      <c r="I92" s="68">
        <v>2279712</v>
      </c>
      <c r="J92" s="68">
        <v>2279712</v>
      </c>
      <c r="K92" s="68">
        <v>2279712</v>
      </c>
      <c r="L92" s="68">
        <v>2279712</v>
      </c>
      <c r="M92" s="68">
        <v>2279712</v>
      </c>
      <c r="N92" s="81">
        <v>2279712</v>
      </c>
      <c r="O92" s="81">
        <v>2679908</v>
      </c>
      <c r="P92" s="81">
        <v>2679908</v>
      </c>
      <c r="Q92" s="81">
        <v>2679908</v>
      </c>
      <c r="R92" s="81">
        <v>2679908</v>
      </c>
      <c r="S92" s="56">
        <f t="shared" si="6"/>
        <v>28957328</v>
      </c>
      <c r="T92" s="49">
        <v>0</v>
      </c>
      <c r="U92" s="135"/>
      <c r="W92" s="35"/>
    </row>
    <row r="93" spans="1:23" s="5" customFormat="1" ht="21.75" customHeight="1" thickBot="1">
      <c r="A93" s="142"/>
      <c r="B93" s="127"/>
      <c r="C93" s="131"/>
      <c r="D93" s="121"/>
      <c r="E93" s="20">
        <v>114</v>
      </c>
      <c r="F93" s="43" t="s">
        <v>40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100">
        <v>0</v>
      </c>
      <c r="Q93" s="100">
        <v>0</v>
      </c>
      <c r="R93" s="100">
        <v>5318549</v>
      </c>
      <c r="S93" s="65">
        <f t="shared" si="6"/>
        <v>5318549</v>
      </c>
      <c r="T93" s="54">
        <f t="shared" si="7"/>
        <v>443212.4166666667</v>
      </c>
      <c r="U93" s="136"/>
      <c r="W93" s="35"/>
    </row>
    <row r="94" spans="1:23" s="5" customFormat="1" ht="21.75" customHeight="1">
      <c r="A94" s="125">
        <v>34</v>
      </c>
      <c r="B94" s="125"/>
      <c r="C94" s="122"/>
      <c r="D94" s="119"/>
      <c r="E94" s="21">
        <v>145</v>
      </c>
      <c r="F94" s="28" t="s">
        <v>30</v>
      </c>
      <c r="G94" s="63">
        <v>2200000</v>
      </c>
      <c r="H94" s="63">
        <v>2200000</v>
      </c>
      <c r="I94" s="63">
        <v>2200000</v>
      </c>
      <c r="J94" s="63">
        <v>2200000</v>
      </c>
      <c r="K94" s="63">
        <v>2200000</v>
      </c>
      <c r="L94" s="63">
        <v>2200000</v>
      </c>
      <c r="M94" s="63">
        <v>2200000</v>
      </c>
      <c r="N94" s="63">
        <v>5500000</v>
      </c>
      <c r="O94" s="63">
        <v>5500000</v>
      </c>
      <c r="P94" s="63">
        <v>5500000</v>
      </c>
      <c r="Q94" s="63">
        <v>5500000</v>
      </c>
      <c r="R94" s="63">
        <v>5500000</v>
      </c>
      <c r="S94" s="56">
        <f aca="true" t="shared" si="8" ref="S94:S102">SUM(G94:R94)</f>
        <v>42900000</v>
      </c>
      <c r="T94" s="56">
        <f aca="true" t="shared" si="9" ref="T94:T102">S94/12</f>
        <v>3575000</v>
      </c>
      <c r="U94" s="111">
        <f>SUM(S94:T101)</f>
        <v>170175000</v>
      </c>
      <c r="W94" s="35"/>
    </row>
    <row r="95" spans="1:23" s="5" customFormat="1" ht="21.75" customHeight="1">
      <c r="A95" s="126"/>
      <c r="B95" s="126"/>
      <c r="C95" s="123"/>
      <c r="D95" s="120"/>
      <c r="E95" s="21">
        <v>141</v>
      </c>
      <c r="F95" s="28" t="s">
        <v>55</v>
      </c>
      <c r="G95" s="63">
        <v>2100000</v>
      </c>
      <c r="H95" s="63">
        <v>2100000</v>
      </c>
      <c r="I95" s="63">
        <v>2100000</v>
      </c>
      <c r="J95" s="63">
        <v>11600000</v>
      </c>
      <c r="K95" s="63">
        <v>11600000</v>
      </c>
      <c r="L95" s="63">
        <v>11600000</v>
      </c>
      <c r="M95" s="63">
        <v>11600000</v>
      </c>
      <c r="N95" s="63">
        <v>11600000</v>
      </c>
      <c r="O95" s="63">
        <v>11600000</v>
      </c>
      <c r="P95" s="63">
        <v>11600000</v>
      </c>
      <c r="Q95" s="63">
        <v>11600000</v>
      </c>
      <c r="R95" s="63">
        <v>9800000</v>
      </c>
      <c r="S95" s="56">
        <f t="shared" si="8"/>
        <v>108900000</v>
      </c>
      <c r="T95" s="56">
        <v>0</v>
      </c>
      <c r="U95" s="111"/>
      <c r="W95" s="35"/>
    </row>
    <row r="96" spans="1:23" s="5" customFormat="1" ht="21.75" customHeight="1">
      <c r="A96" s="126"/>
      <c r="B96" s="126"/>
      <c r="C96" s="123"/>
      <c r="D96" s="120"/>
      <c r="E96" s="21">
        <v>145</v>
      </c>
      <c r="F96" s="28" t="s">
        <v>26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56">
        <f t="shared" si="8"/>
        <v>0</v>
      </c>
      <c r="T96" s="49">
        <v>0</v>
      </c>
      <c r="U96" s="111"/>
      <c r="W96" s="35"/>
    </row>
    <row r="97" spans="1:23" s="5" customFormat="1" ht="21.75" customHeight="1">
      <c r="A97" s="126"/>
      <c r="B97" s="126"/>
      <c r="C97" s="123"/>
      <c r="D97" s="120"/>
      <c r="E97" s="21">
        <v>145</v>
      </c>
      <c r="F97" s="28" t="s">
        <v>22</v>
      </c>
      <c r="G97" s="48">
        <v>300000</v>
      </c>
      <c r="H97" s="48">
        <v>300000</v>
      </c>
      <c r="I97" s="48">
        <v>300000</v>
      </c>
      <c r="J97" s="48">
        <v>300000</v>
      </c>
      <c r="K97" s="48">
        <v>300000</v>
      </c>
      <c r="L97" s="48">
        <v>300000</v>
      </c>
      <c r="M97" s="48">
        <v>300000</v>
      </c>
      <c r="N97" s="48">
        <v>300000</v>
      </c>
      <c r="O97" s="48">
        <v>300000</v>
      </c>
      <c r="P97" s="63">
        <v>300000</v>
      </c>
      <c r="Q97" s="63">
        <v>300000</v>
      </c>
      <c r="R97" s="73">
        <v>300000</v>
      </c>
      <c r="S97" s="56">
        <f t="shared" si="8"/>
        <v>3600000</v>
      </c>
      <c r="T97" s="49">
        <f t="shared" si="9"/>
        <v>300000</v>
      </c>
      <c r="U97" s="111"/>
      <c r="W97" s="35"/>
    </row>
    <row r="98" spans="1:23" s="5" customFormat="1" ht="21.75" customHeight="1">
      <c r="A98" s="126"/>
      <c r="B98" s="126"/>
      <c r="C98" s="123"/>
      <c r="D98" s="120"/>
      <c r="E98" s="21">
        <v>145</v>
      </c>
      <c r="F98" s="28" t="s">
        <v>24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56">
        <f t="shared" si="8"/>
        <v>0</v>
      </c>
      <c r="T98" s="49">
        <f t="shared" si="9"/>
        <v>0</v>
      </c>
      <c r="U98" s="111"/>
      <c r="W98" s="35"/>
    </row>
    <row r="99" spans="1:23" s="5" customFormat="1" ht="21.75" customHeight="1">
      <c r="A99" s="126"/>
      <c r="B99" s="126"/>
      <c r="C99" s="123"/>
      <c r="D99" s="120"/>
      <c r="E99" s="21">
        <v>145</v>
      </c>
      <c r="F99" s="28" t="s">
        <v>28</v>
      </c>
      <c r="G99" s="80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56">
        <f t="shared" si="8"/>
        <v>0</v>
      </c>
      <c r="T99" s="49">
        <f t="shared" si="9"/>
        <v>0</v>
      </c>
      <c r="U99" s="111"/>
      <c r="W99" s="35"/>
    </row>
    <row r="100" spans="1:23" s="5" customFormat="1" ht="21.75" customHeight="1">
      <c r="A100" s="126"/>
      <c r="B100" s="126"/>
      <c r="C100" s="123"/>
      <c r="D100" s="120"/>
      <c r="E100" s="17">
        <v>232</v>
      </c>
      <c r="F100" s="41" t="s">
        <v>21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48">
        <v>0</v>
      </c>
      <c r="P100" s="48">
        <v>0</v>
      </c>
      <c r="Q100" s="68">
        <v>0</v>
      </c>
      <c r="R100" s="48">
        <v>0</v>
      </c>
      <c r="S100" s="49">
        <f t="shared" si="8"/>
        <v>0</v>
      </c>
      <c r="T100" s="49">
        <f t="shared" si="9"/>
        <v>0</v>
      </c>
      <c r="U100" s="111"/>
      <c r="W100" s="35"/>
    </row>
    <row r="101" spans="1:23" s="5" customFormat="1" ht="21.75" customHeight="1" thickBot="1">
      <c r="A101" s="127"/>
      <c r="B101" s="127"/>
      <c r="C101" s="124"/>
      <c r="D101" s="121"/>
      <c r="E101" s="18">
        <v>114</v>
      </c>
      <c r="F101" s="46" t="s">
        <v>40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65">
        <v>10900000</v>
      </c>
      <c r="U101" s="118"/>
      <c r="W101" s="35"/>
    </row>
    <row r="102" spans="1:23" s="5" customFormat="1" ht="21.75" customHeight="1" thickBot="1">
      <c r="A102" s="102">
        <v>35</v>
      </c>
      <c r="B102" s="103"/>
      <c r="C102" s="103"/>
      <c r="D102" s="104"/>
      <c r="E102" s="105">
        <v>144</v>
      </c>
      <c r="F102" s="83" t="s">
        <v>29</v>
      </c>
      <c r="G102" s="84">
        <v>134130000</v>
      </c>
      <c r="H102" s="84">
        <v>134130000</v>
      </c>
      <c r="I102" s="84">
        <v>134130000</v>
      </c>
      <c r="J102" s="84">
        <v>134130000</v>
      </c>
      <c r="K102" s="84">
        <v>134130000</v>
      </c>
      <c r="L102" s="84">
        <v>134130000</v>
      </c>
      <c r="M102" s="84">
        <v>134130000</v>
      </c>
      <c r="N102" s="84">
        <v>127440000</v>
      </c>
      <c r="O102" s="84">
        <v>129100000</v>
      </c>
      <c r="P102" s="84">
        <v>134525124</v>
      </c>
      <c r="Q102" s="84">
        <v>133325124</v>
      </c>
      <c r="R102" s="84">
        <v>133657686</v>
      </c>
      <c r="S102" s="85">
        <f t="shared" si="8"/>
        <v>1596957934</v>
      </c>
      <c r="T102" s="85">
        <f t="shared" si="9"/>
        <v>133079827.83333333</v>
      </c>
      <c r="U102" s="86">
        <f>SUM(S102:T102)</f>
        <v>1730037761.8333333</v>
      </c>
      <c r="W102" s="35"/>
    </row>
    <row r="103" spans="1:23" s="108" customFormat="1" ht="28.5" customHeight="1">
      <c r="A103" s="137" t="s">
        <v>16</v>
      </c>
      <c r="B103" s="138"/>
      <c r="C103" s="138"/>
      <c r="D103" s="139"/>
      <c r="E103" s="106"/>
      <c r="F103" s="106"/>
      <c r="G103" s="107">
        <f aca="true" t="shared" si="10" ref="G103:U103">SUM(G9:G100)</f>
        <v>89622592</v>
      </c>
      <c r="H103" s="107">
        <f t="shared" si="10"/>
        <v>89622592</v>
      </c>
      <c r="I103" s="107">
        <f t="shared" si="10"/>
        <v>89622592</v>
      </c>
      <c r="J103" s="107">
        <f t="shared" si="10"/>
        <v>99122592</v>
      </c>
      <c r="K103" s="107">
        <f t="shared" si="10"/>
        <v>99122592</v>
      </c>
      <c r="L103" s="107">
        <f t="shared" si="10"/>
        <v>99122592</v>
      </c>
      <c r="M103" s="107">
        <f t="shared" si="10"/>
        <v>99122592</v>
      </c>
      <c r="N103" s="107">
        <f t="shared" si="10"/>
        <v>102422592</v>
      </c>
      <c r="O103" s="107">
        <f t="shared" si="10"/>
        <v>113522592</v>
      </c>
      <c r="P103" s="107">
        <f t="shared" si="10"/>
        <v>109922592</v>
      </c>
      <c r="Q103" s="107">
        <f t="shared" si="10"/>
        <v>110922592</v>
      </c>
      <c r="R103" s="107">
        <f t="shared" si="10"/>
        <v>172945180</v>
      </c>
      <c r="S103" s="107">
        <f t="shared" si="10"/>
        <v>1269775143</v>
      </c>
      <c r="T103" s="107">
        <f t="shared" si="10"/>
        <v>83320950.41666667</v>
      </c>
      <c r="U103" s="107">
        <f t="shared" si="10"/>
        <v>1363996093.4166667</v>
      </c>
      <c r="W103" s="109"/>
    </row>
    <row r="104" spans="1:21" s="5" customFormat="1" ht="28.5" customHeight="1">
      <c r="A104" s="6"/>
      <c r="B104" s="6"/>
      <c r="C104" s="16"/>
      <c r="D104" s="13"/>
      <c r="E104" s="8"/>
      <c r="F104" s="13"/>
      <c r="G104" s="14"/>
      <c r="H104" s="15"/>
      <c r="I104" s="15"/>
      <c r="J104" s="15"/>
      <c r="K104" s="15"/>
      <c r="L104" s="10"/>
      <c r="M104" s="10"/>
      <c r="N104" s="10"/>
      <c r="O104" s="10"/>
      <c r="P104" s="10"/>
      <c r="Q104" s="11"/>
      <c r="R104" s="10"/>
      <c r="S104" s="12"/>
      <c r="T104" s="12"/>
      <c r="U104" s="12"/>
    </row>
    <row r="105" spans="1:21" s="5" customFormat="1" ht="28.5" customHeight="1">
      <c r="A105" s="6"/>
      <c r="B105" s="6"/>
      <c r="C105" s="7"/>
      <c r="D105" s="8"/>
      <c r="E105" s="1"/>
      <c r="F105" s="8"/>
      <c r="G105" s="9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0"/>
      <c r="S105" s="12">
        <f>+S103+T103</f>
        <v>1353096093.4166667</v>
      </c>
      <c r="T105" s="12">
        <f>+U103-S105</f>
        <v>10900000</v>
      </c>
      <c r="U105" s="12"/>
    </row>
  </sheetData>
  <sheetProtection/>
  <autoFilter ref="A8:U105"/>
  <mergeCells count="104">
    <mergeCell ref="A70:A73"/>
    <mergeCell ref="B70:B73"/>
    <mergeCell ref="D20:D24"/>
    <mergeCell ref="A20:A24"/>
    <mergeCell ref="B20:B24"/>
    <mergeCell ref="C20:C24"/>
    <mergeCell ref="D58:D61"/>
    <mergeCell ref="A42:A45"/>
    <mergeCell ref="D50:D53"/>
    <mergeCell ref="A66:A69"/>
    <mergeCell ref="B66:B69"/>
    <mergeCell ref="A62:A65"/>
    <mergeCell ref="B62:B65"/>
    <mergeCell ref="C66:C69"/>
    <mergeCell ref="D66:D69"/>
    <mergeCell ref="B37:B41"/>
    <mergeCell ref="C37:C41"/>
    <mergeCell ref="D37:D41"/>
    <mergeCell ref="A50:A53"/>
    <mergeCell ref="C50:C53"/>
    <mergeCell ref="D25:D30"/>
    <mergeCell ref="A31:A36"/>
    <mergeCell ref="A6:Q6"/>
    <mergeCell ref="A7:Q7"/>
    <mergeCell ref="A14:A19"/>
    <mergeCell ref="D31:D36"/>
    <mergeCell ref="A9:A13"/>
    <mergeCell ref="B9:B13"/>
    <mergeCell ref="C9:C13"/>
    <mergeCell ref="D9:D13"/>
    <mergeCell ref="A37:A41"/>
    <mergeCell ref="B14:B19"/>
    <mergeCell ref="A25:A30"/>
    <mergeCell ref="B25:B30"/>
    <mergeCell ref="C25:C30"/>
    <mergeCell ref="B31:B36"/>
    <mergeCell ref="C31:C36"/>
    <mergeCell ref="D42:D45"/>
    <mergeCell ref="A46:A49"/>
    <mergeCell ref="B46:B49"/>
    <mergeCell ref="C46:C49"/>
    <mergeCell ref="D46:D49"/>
    <mergeCell ref="B42:B45"/>
    <mergeCell ref="C42:C45"/>
    <mergeCell ref="B50:B53"/>
    <mergeCell ref="C62:C65"/>
    <mergeCell ref="D62:D65"/>
    <mergeCell ref="A58:A61"/>
    <mergeCell ref="B58:B61"/>
    <mergeCell ref="C58:C61"/>
    <mergeCell ref="D54:D57"/>
    <mergeCell ref="A54:A57"/>
    <mergeCell ref="B54:B57"/>
    <mergeCell ref="C54:C57"/>
    <mergeCell ref="A86:A89"/>
    <mergeCell ref="B86:B89"/>
    <mergeCell ref="A90:A93"/>
    <mergeCell ref="D70:D73"/>
    <mergeCell ref="A74:A77"/>
    <mergeCell ref="B74:B77"/>
    <mergeCell ref="C74:C77"/>
    <mergeCell ref="D74:D77"/>
    <mergeCell ref="A78:A81"/>
    <mergeCell ref="B78:B81"/>
    <mergeCell ref="A103:D103"/>
    <mergeCell ref="U46:U49"/>
    <mergeCell ref="U42:U45"/>
    <mergeCell ref="U37:U41"/>
    <mergeCell ref="U70:U73"/>
    <mergeCell ref="U74:U77"/>
    <mergeCell ref="U78:U81"/>
    <mergeCell ref="U82:U85"/>
    <mergeCell ref="U54:U57"/>
    <mergeCell ref="U58:U61"/>
    <mergeCell ref="A1:U5"/>
    <mergeCell ref="U62:U65"/>
    <mergeCell ref="U66:U69"/>
    <mergeCell ref="U86:U89"/>
    <mergeCell ref="U90:U93"/>
    <mergeCell ref="U14:U19"/>
    <mergeCell ref="U20:U24"/>
    <mergeCell ref="U50:U53"/>
    <mergeCell ref="U25:U30"/>
    <mergeCell ref="B90:B93"/>
    <mergeCell ref="B94:B101"/>
    <mergeCell ref="A94:A101"/>
    <mergeCell ref="U31:U36"/>
    <mergeCell ref="C86:C89"/>
    <mergeCell ref="D86:D89"/>
    <mergeCell ref="C90:C93"/>
    <mergeCell ref="D90:D93"/>
    <mergeCell ref="A82:A85"/>
    <mergeCell ref="B82:B85"/>
    <mergeCell ref="C82:C85"/>
    <mergeCell ref="U9:U13"/>
    <mergeCell ref="D14:D19"/>
    <mergeCell ref="C14:C19"/>
    <mergeCell ref="U94:U101"/>
    <mergeCell ref="D94:D101"/>
    <mergeCell ref="C94:C101"/>
    <mergeCell ref="D82:D85"/>
    <mergeCell ref="C78:C81"/>
    <mergeCell ref="D78:D81"/>
    <mergeCell ref="C70:C73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ignoredErrors>
    <ignoredError sqref="T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Usuario de Windows</cp:lastModifiedBy>
  <cp:lastPrinted>2015-12-01T16:35:26Z</cp:lastPrinted>
  <dcterms:created xsi:type="dcterms:W3CDTF">2003-03-07T14:03:57Z</dcterms:created>
  <dcterms:modified xsi:type="dcterms:W3CDTF">2019-02-13T18:17:46Z</dcterms:modified>
  <cp:category/>
  <cp:version/>
  <cp:contentType/>
  <cp:contentStatus/>
</cp:coreProperties>
</file>