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SICCA 2021\"/>
    </mc:Choice>
  </mc:AlternateContent>
  <bookViews>
    <workbookView xWindow="0" yWindow="0" windowWidth="19320" windowHeight="8280"/>
  </bookViews>
  <sheets>
    <sheet name="total de asignaciones 7º 5189" sheetId="103" r:id="rId1"/>
    <sheet name="Hoja1" sheetId="104" r:id="rId2"/>
  </sheets>
  <definedNames>
    <definedName name="_xlnm._FilterDatabase" localSheetId="0" hidden="1">'total de asignaciones 7º 5189'!$A$8:$U$140</definedName>
    <definedName name="_xlnm.Print_Area" localSheetId="0">'total de asignaciones 7º 5189'!$A$1:$U$140</definedName>
    <definedName name="_xlnm.Print_Titles" localSheetId="0">'total de asignaciones 7º 5189'!$1:$8</definedName>
  </definedNames>
  <calcPr calcId="152511"/>
</workbook>
</file>

<file path=xl/calcChain.xml><?xml version="1.0" encoding="utf-8"?>
<calcChain xmlns="http://schemas.openxmlformats.org/spreadsheetml/2006/main">
  <c r="S9" i="103" l="1"/>
  <c r="S10" i="103"/>
  <c r="S11" i="103"/>
  <c r="S12" i="103"/>
  <c r="S13" i="103"/>
  <c r="S14" i="103"/>
  <c r="S16" i="103"/>
  <c r="S17" i="103"/>
  <c r="S18" i="103"/>
  <c r="S19" i="103"/>
  <c r="S20" i="103"/>
  <c r="S22" i="103"/>
  <c r="S23" i="103"/>
  <c r="S24" i="103"/>
  <c r="S25" i="103"/>
  <c r="S26" i="103"/>
  <c r="S27" i="103"/>
  <c r="S28" i="103"/>
  <c r="S29" i="103"/>
  <c r="S30" i="103"/>
  <c r="S31" i="103"/>
  <c r="S32" i="103"/>
  <c r="S33" i="103"/>
  <c r="S34" i="103"/>
  <c r="S35" i="103"/>
  <c r="S36" i="103"/>
  <c r="S37" i="103"/>
  <c r="S38" i="103"/>
  <c r="S39" i="103"/>
  <c r="S40" i="103"/>
  <c r="S41" i="103"/>
  <c r="S42" i="103"/>
  <c r="S43" i="103"/>
  <c r="S44" i="103"/>
  <c r="S45" i="103"/>
  <c r="S46" i="103"/>
  <c r="S47" i="103"/>
  <c r="S48" i="103"/>
  <c r="S49" i="103"/>
  <c r="S50" i="103"/>
  <c r="S51" i="103"/>
  <c r="S52" i="103"/>
  <c r="S53" i="103"/>
  <c r="S54" i="103"/>
  <c r="S55" i="103"/>
  <c r="S56" i="103"/>
  <c r="S57" i="103"/>
  <c r="S58" i="103"/>
  <c r="S59" i="103"/>
  <c r="S60" i="103"/>
  <c r="S61" i="103"/>
  <c r="S62" i="103"/>
  <c r="S63" i="103"/>
  <c r="S64" i="103"/>
  <c r="S65" i="103"/>
  <c r="S66" i="103"/>
  <c r="S67" i="103"/>
  <c r="S68" i="103"/>
  <c r="S69" i="103"/>
  <c r="S70" i="103"/>
  <c r="S71" i="103"/>
  <c r="S72" i="103"/>
  <c r="S73" i="103"/>
  <c r="S74" i="103"/>
  <c r="S75" i="103"/>
  <c r="S76" i="103"/>
  <c r="S77" i="103"/>
  <c r="S78" i="103"/>
  <c r="S79" i="103"/>
  <c r="S80" i="103"/>
  <c r="S81" i="103"/>
  <c r="S82" i="103"/>
  <c r="S83" i="103"/>
  <c r="S84" i="103"/>
  <c r="S85" i="103"/>
  <c r="S86" i="103"/>
  <c r="S87" i="103"/>
  <c r="S88" i="103"/>
  <c r="S89" i="103"/>
  <c r="S90" i="103"/>
  <c r="S91" i="103"/>
  <c r="S92" i="103"/>
  <c r="S93" i="103"/>
  <c r="S94" i="103"/>
  <c r="S95" i="103"/>
  <c r="S96" i="103"/>
  <c r="S97" i="103"/>
  <c r="S98" i="103"/>
  <c r="S99" i="103"/>
  <c r="S100" i="103"/>
  <c r="S101" i="103"/>
  <c r="S102" i="103"/>
  <c r="S103" i="103"/>
  <c r="S104" i="103"/>
  <c r="S105" i="103"/>
  <c r="S106" i="103"/>
  <c r="S107" i="103"/>
  <c r="S108" i="103"/>
  <c r="S109" i="103"/>
  <c r="S110" i="103"/>
  <c r="S111" i="103"/>
  <c r="S112" i="103"/>
  <c r="S113" i="103"/>
  <c r="S114" i="103"/>
  <c r="S115" i="103"/>
  <c r="S116" i="103"/>
  <c r="S117" i="103"/>
  <c r="S118" i="103"/>
  <c r="S119" i="103"/>
  <c r="G120" i="103"/>
  <c r="S120" i="103"/>
  <c r="S121" i="103"/>
  <c r="S122" i="103"/>
  <c r="S123" i="103"/>
  <c r="S124" i="103"/>
  <c r="S125" i="103"/>
  <c r="S126" i="103"/>
  <c r="S127" i="103"/>
  <c r="S128" i="103"/>
  <c r="S129" i="103"/>
  <c r="S130" i="103"/>
  <c r="S131" i="103"/>
  <c r="S132" i="103"/>
  <c r="S133" i="103"/>
  <c r="S134" i="103"/>
  <c r="S135" i="103"/>
  <c r="S136" i="103"/>
  <c r="G137" i="103"/>
  <c r="H137" i="103"/>
  <c r="I137" i="103"/>
  <c r="J137" i="103"/>
  <c r="K137" i="103"/>
  <c r="L137" i="103"/>
  <c r="M137" i="103"/>
  <c r="N137" i="103"/>
  <c r="O137" i="103"/>
  <c r="P137" i="103"/>
  <c r="S137" i="103"/>
  <c r="Q138" i="103"/>
  <c r="R138" i="103"/>
  <c r="S138" i="103"/>
  <c r="U97" i="103" l="1"/>
  <c r="U95" i="103"/>
  <c r="U73" i="103"/>
  <c r="U10" i="103"/>
  <c r="U114" i="103"/>
  <c r="U113" i="103"/>
  <c r="U112" i="103"/>
  <c r="U111" i="103"/>
  <c r="U109" i="103"/>
  <c r="U110" i="103"/>
  <c r="U107" i="103"/>
  <c r="U108" i="103"/>
  <c r="U106" i="103"/>
  <c r="U105" i="103"/>
  <c r="U103" i="103"/>
  <c r="U104" i="103"/>
  <c r="U101" i="103"/>
  <c r="U100" i="103"/>
  <c r="U98" i="103"/>
  <c r="U96" i="103"/>
  <c r="U92" i="103"/>
  <c r="U91" i="103"/>
  <c r="U89" i="103"/>
  <c r="U90" i="103"/>
  <c r="U87" i="103"/>
  <c r="U86" i="103"/>
  <c r="U85" i="103"/>
  <c r="U84" i="103"/>
  <c r="U74" i="103"/>
  <c r="U72" i="103"/>
  <c r="U71" i="103"/>
  <c r="T70" i="103"/>
  <c r="U70" i="103" s="1"/>
  <c r="T69" i="103"/>
  <c r="U69" i="103" s="1"/>
  <c r="T68" i="103"/>
  <c r="U68" i="103" s="1"/>
  <c r="T67" i="103"/>
  <c r="U67" i="103" s="1"/>
  <c r="T66" i="103"/>
  <c r="U66" i="103" s="1"/>
  <c r="T65" i="103"/>
  <c r="U65" i="103" s="1"/>
  <c r="T64" i="103"/>
  <c r="U64" i="103" s="1"/>
  <c r="T63" i="103"/>
  <c r="U63" i="103" s="1"/>
  <c r="T62" i="103"/>
  <c r="U62" i="103" s="1"/>
  <c r="T61" i="103"/>
  <c r="U61" i="103" s="1"/>
  <c r="T60" i="103"/>
  <c r="U60" i="103" s="1"/>
  <c r="U49" i="103"/>
  <c r="T48" i="103"/>
  <c r="U48" i="103"/>
  <c r="T46" i="103"/>
  <c r="U46" i="103"/>
  <c r="U40" i="103"/>
  <c r="U39" i="103"/>
  <c r="T37" i="103"/>
  <c r="U37" i="103"/>
  <c r="T36" i="103"/>
  <c r="U36" i="103"/>
  <c r="U102" i="103" l="1"/>
  <c r="U28" i="103"/>
  <c r="U25" i="103"/>
  <c r="U23" i="103"/>
  <c r="U22" i="103"/>
  <c r="T137" i="103" l="1"/>
  <c r="U137" i="103"/>
  <c r="T88" i="103" l="1"/>
  <c r="U88" i="103" s="1"/>
  <c r="T94" i="103" l="1"/>
  <c r="T93" i="103" l="1"/>
  <c r="U93" i="103"/>
  <c r="U94" i="103"/>
  <c r="T55" i="103"/>
  <c r="U55" i="103"/>
  <c r="T56" i="103"/>
  <c r="U56" i="103"/>
  <c r="T11" i="103"/>
  <c r="T13" i="103"/>
  <c r="U13" i="103"/>
  <c r="T14" i="103"/>
  <c r="T17" i="103"/>
  <c r="T18" i="103"/>
  <c r="T20" i="103"/>
  <c r="T24" i="103"/>
  <c r="T26" i="103"/>
  <c r="U26" i="103"/>
  <c r="T27" i="103"/>
  <c r="T29" i="103"/>
  <c r="U29" i="103"/>
  <c r="T30" i="103"/>
  <c r="U30" i="103"/>
  <c r="T31" i="103"/>
  <c r="U31" i="103"/>
  <c r="T32" i="103"/>
  <c r="U32" i="103"/>
  <c r="T33" i="103"/>
  <c r="U33" i="103"/>
  <c r="T34" i="103"/>
  <c r="U34" i="103"/>
  <c r="T35" i="103"/>
  <c r="U35" i="103"/>
  <c r="T38" i="103"/>
  <c r="U38" i="103"/>
  <c r="T41" i="103"/>
  <c r="U41" i="103"/>
  <c r="T42" i="103"/>
  <c r="U42" i="103"/>
  <c r="T43" i="103"/>
  <c r="U43" i="103"/>
  <c r="T44" i="103"/>
  <c r="U44" i="103"/>
  <c r="T45" i="103"/>
  <c r="U45" i="103"/>
  <c r="T47" i="103"/>
  <c r="U47" i="103"/>
  <c r="T50" i="103"/>
  <c r="U50" i="103"/>
  <c r="T51" i="103"/>
  <c r="T52" i="103"/>
  <c r="U52" i="103"/>
  <c r="T53" i="103"/>
  <c r="T54" i="103"/>
  <c r="T57" i="103"/>
  <c r="U57" i="103"/>
  <c r="T58" i="103"/>
  <c r="T59" i="103"/>
  <c r="U59" i="103"/>
  <c r="T117" i="103"/>
  <c r="T118" i="103"/>
  <c r="T119" i="103"/>
  <c r="T120" i="103"/>
  <c r="T138" i="103"/>
  <c r="S140" i="103" s="1"/>
  <c r="U58" i="103" l="1"/>
  <c r="U54" i="103"/>
  <c r="U53" i="103"/>
  <c r="U51" i="103"/>
  <c r="U27" i="103"/>
  <c r="U24" i="103"/>
  <c r="U17" i="103"/>
  <c r="U138" i="103" s="1"/>
  <c r="T140" i="103"/>
</calcChain>
</file>

<file path=xl/sharedStrings.xml><?xml version="1.0" encoding="utf-8"?>
<sst xmlns="http://schemas.openxmlformats.org/spreadsheetml/2006/main" count="247" uniqueCount="118">
  <si>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</si>
  <si>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</si>
  <si>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</si>
  <si>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</si>
  <si>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</si>
  <si>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</si>
  <si>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</si>
  <si>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</si>
  <si>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</si>
  <si>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</si>
  <si>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</si>
  <si>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</si>
  <si>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</si>
  <si>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</si>
  <si>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</si>
  <si>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</si>
  <si>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</si>
  <si>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</si>
  <si>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</si>
  <si>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</si>
  <si>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</si>
  <si>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</si>
  <si>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</si>
  <si>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</si>
  <si>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</si>
  <si>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</si>
  <si>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 xml:space="preserve">Jornales </t>
  </si>
  <si>
    <t>SUGERENCIA DE PLANILLA PARA DAR CUMPLIMIENTO AL ARTÍCULO 7 DE LA LEY 5189/2014</t>
  </si>
  <si>
    <t>CORRESPONDIENTE AL EJERCICIO FISCAL 2021</t>
  </si>
  <si>
    <t>Ninfa Gonzalez Delvalle</t>
  </si>
  <si>
    <t>Ruben Dario Prieto</t>
  </si>
  <si>
    <t>Leonardo Escurra Gernoffer</t>
  </si>
  <si>
    <t>Leandro Hernan Nuñez Caballero</t>
  </si>
  <si>
    <t>Alfonso Lopez Pintos</t>
  </si>
  <si>
    <t>Ubaldino Iglesia Vera</t>
  </si>
  <si>
    <t>Miguel Angel Cabral Cabrera</t>
  </si>
  <si>
    <t>Angel Alberto Benitez Gonzalez</t>
  </si>
  <si>
    <t>Isabelino Balbuena Servian</t>
  </si>
  <si>
    <t>Rolando David Espinola</t>
  </si>
  <si>
    <t>Constancio Sanchez Martinez</t>
  </si>
  <si>
    <t>Nicolas Robert Duarte Boveda</t>
  </si>
  <si>
    <t>Bernardo Rojas Franco</t>
  </si>
  <si>
    <t>Carlos Osmar Santacruz Prieto</t>
  </si>
  <si>
    <t>Gerardo Hernan Vera Paniagua</t>
  </si>
  <si>
    <t>Derlis Benitez Ocampos</t>
  </si>
  <si>
    <t>Maria Bernarda Rivaldi de Larre</t>
  </si>
  <si>
    <t>Blas Rafael Prieto Delgadillo</t>
  </si>
  <si>
    <t>Eligio Riveros Lopez</t>
  </si>
  <si>
    <t>Modesta Carolina Morinigo de Cardozo</t>
  </si>
  <si>
    <t>Sergio Daniel Ybarra Benitez</t>
  </si>
  <si>
    <t>Manuel Espinola Ramirez</t>
  </si>
  <si>
    <t>Pablita Pereira Acosta</t>
  </si>
  <si>
    <t>Nancy Eugenia Vigo Mereles</t>
  </si>
  <si>
    <t>Liszth Paola Cabrera</t>
  </si>
  <si>
    <t>Reinaldo Benitez Bogarin</t>
  </si>
  <si>
    <t>Jose De Jesus Pereira</t>
  </si>
  <si>
    <t>Virginio Benitez Gonzalez</t>
  </si>
  <si>
    <t>Fidelino Ortellado Morel</t>
  </si>
  <si>
    <t>Oscar Javier Caceres</t>
  </si>
  <si>
    <t>Vicente Aguiar Britez</t>
  </si>
  <si>
    <t>Elvio Amarilla Alegre</t>
  </si>
  <si>
    <t>Esbellio Nuñez Zarza</t>
  </si>
  <si>
    <t>Leonardo Martires Gomez Fleitas</t>
  </si>
  <si>
    <t>Felisa Almada de Diaz</t>
  </si>
  <si>
    <t>Gustavo Rene Balbuena</t>
  </si>
  <si>
    <t>Ramon Martinez</t>
  </si>
  <si>
    <t>Silvio Pereira</t>
  </si>
  <si>
    <t xml:space="preserve">Bernarda Franco Ayala </t>
  </si>
  <si>
    <t>Diego Andres Duarte Caceres</t>
  </si>
  <si>
    <t>Miguel Acosta Morinigo</t>
  </si>
  <si>
    <t>Francisco Miranda Fariña</t>
  </si>
  <si>
    <t>Eduarto Antonio Solis Rotela</t>
  </si>
  <si>
    <t xml:space="preserve">Ramon Gonzalez Lezcano </t>
  </si>
  <si>
    <t>Ramon Ibarra Prieto</t>
  </si>
  <si>
    <t>Jose Luis Torres Peralta</t>
  </si>
  <si>
    <t>Cesar Paredes Galeano</t>
  </si>
  <si>
    <t>Elfo Enciso</t>
  </si>
  <si>
    <t>Luis Alberto Cañete</t>
  </si>
  <si>
    <t>Hernan David Cubas Miño</t>
  </si>
  <si>
    <t>Dieta</t>
  </si>
  <si>
    <t>Sofio Fernandez Hidalgo</t>
  </si>
  <si>
    <t>Daniel Lopez Zelaya</t>
  </si>
  <si>
    <t>Odilio Nicolas Ortigoza Guerrero</t>
  </si>
  <si>
    <t>Ramon Brizuela Villaba</t>
  </si>
  <si>
    <t>Alberto Boveda Avalos</t>
  </si>
  <si>
    <t>Sergio Benitez Casco</t>
  </si>
  <si>
    <t>Silvano Nuñez Vallejo</t>
  </si>
  <si>
    <t>Roberto Daniel Benitez Vera</t>
  </si>
  <si>
    <t>Felix Ramon Cristaldo Gonzalez</t>
  </si>
  <si>
    <t>Carmen Escurra de Fretes</t>
  </si>
  <si>
    <t>Nestor Damian Brizuela</t>
  </si>
  <si>
    <t>Juan Gregorio Jimenez Cardozo</t>
  </si>
  <si>
    <t>X</t>
  </si>
  <si>
    <t>Leticia Belen Gimenez Bogado</t>
  </si>
  <si>
    <t>Fabio Daniel Lopez Baez</t>
  </si>
  <si>
    <t>Gabriela Mariana De los Santos Baez</t>
  </si>
  <si>
    <t>Yohana Michelle Lopez Baez</t>
  </si>
  <si>
    <t>Marleni Arevalos Coria</t>
  </si>
  <si>
    <t>Domiciana Benitez de Venialgo</t>
  </si>
  <si>
    <t>Mario Acosta Acosta</t>
  </si>
  <si>
    <t>AGUINALDO 2021</t>
  </si>
  <si>
    <t>Devora Ines Hermann Vier</t>
  </si>
  <si>
    <t>Sindy Dahiana Blanco Paniagua</t>
  </si>
  <si>
    <t>Ubal Rodrigo Iglesia Guerrero</t>
  </si>
  <si>
    <t>Eladia Leguiza Ibañez</t>
  </si>
  <si>
    <t>Herminio Javier Camacho Brizuela</t>
  </si>
  <si>
    <t>Geraldino Cabrera Martinez</t>
  </si>
  <si>
    <t>Victor Ayala Peralta</t>
  </si>
  <si>
    <t>Jorge Cornelio Vargas Godoy</t>
  </si>
  <si>
    <t>Silbana Elizabeth Gonzalez Escurra</t>
  </si>
  <si>
    <t>Laura Elizabet Imas Araujo</t>
  </si>
  <si>
    <t>Noidir Ferrari Bisinski</t>
  </si>
  <si>
    <t xml:space="preserve">Roberto Ramon Lopez Sugasti </t>
  </si>
  <si>
    <t>Rafael Cesar Prieto Prieto</t>
  </si>
  <si>
    <t>Rolf Schafer Buttner</t>
  </si>
  <si>
    <t>Juan de la Cruz Espinola Miranda</t>
  </si>
  <si>
    <t>Jose Rosa Lopez Gonzalez</t>
  </si>
  <si>
    <t>Rosalino Zeballo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</si>
</sst>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6"/>
      <color theme="5" tint="0.3999755851924192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/>
    <xf numFmtId="166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/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0" fontId="3" fillId="3" borderId="12" xfId="0" applyFont="1" applyFill="1" applyBorder="1" applyAlignment="1">
      <alignment horizontal="center"/>
    </xf>
    <xf numFmtId="166" fontId="3" fillId="0" borderId="0" xfId="0" applyNumberFormat="1" applyFont="1"/>
    <xf numFmtId="3" fontId="5" fillId="4" borderId="10" xfId="3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8" fontId="3" fillId="0" borderId="1" xfId="2" applyNumberFormat="1" applyFont="1" applyBorder="1" applyAlignment="1">
      <alignment horizontal="right"/>
    </xf>
    <xf numFmtId="168" fontId="3" fillId="0" borderId="1" xfId="2" applyNumberFormat="1" applyFont="1" applyBorder="1" applyAlignment="1"/>
    <xf numFmtId="168" fontId="3" fillId="0" borderId="6" xfId="2" applyNumberFormat="1" applyFont="1" applyBorder="1" applyAlignment="1">
      <alignment horizontal="right"/>
    </xf>
    <xf numFmtId="168" fontId="3" fillId="3" borderId="3" xfId="2" applyNumberFormat="1" applyFont="1" applyFill="1" applyBorder="1" applyAlignment="1">
      <alignment horizontal="right"/>
    </xf>
    <xf numFmtId="168" fontId="3" fillId="0" borderId="6" xfId="2" applyNumberFormat="1" applyFont="1" applyBorder="1" applyAlignment="1"/>
    <xf numFmtId="168" fontId="3" fillId="0" borderId="2" xfId="2" applyNumberFormat="1" applyFont="1" applyBorder="1" applyAlignment="1">
      <alignment horizontal="right"/>
    </xf>
    <xf numFmtId="168" fontId="3" fillId="0" borderId="10" xfId="2" applyNumberFormat="1" applyFont="1" applyBorder="1" applyAlignment="1"/>
    <xf numFmtId="168" fontId="3" fillId="0" borderId="12" xfId="2" applyNumberFormat="1" applyFont="1" applyBorder="1" applyAlignment="1">
      <alignment horizontal="right"/>
    </xf>
    <xf numFmtId="168" fontId="3" fillId="0" borderId="1" xfId="2" applyNumberFormat="1" applyFont="1" applyFill="1" applyBorder="1" applyAlignment="1">
      <alignment horizontal="right"/>
    </xf>
    <xf numFmtId="168" fontId="3" fillId="0" borderId="4" xfId="2" applyNumberFormat="1" applyFont="1" applyFill="1" applyBorder="1" applyAlignment="1">
      <alignment horizontal="right"/>
    </xf>
    <xf numFmtId="168" fontId="3" fillId="0" borderId="10" xfId="2" applyNumberFormat="1" applyFont="1" applyBorder="1" applyAlignment="1">
      <alignment horizontal="right"/>
    </xf>
    <xf numFmtId="168" fontId="3" fillId="0" borderId="8" xfId="2" applyNumberFormat="1" applyFont="1" applyBorder="1" applyAlignment="1">
      <alignment horizontal="right"/>
    </xf>
    <xf numFmtId="168" fontId="3" fillId="0" borderId="8" xfId="2" applyNumberFormat="1" applyFont="1" applyBorder="1" applyAlignment="1"/>
    <xf numFmtId="168" fontId="3" fillId="3" borderId="6" xfId="2" applyNumberFormat="1" applyFont="1" applyFill="1" applyBorder="1" applyAlignment="1">
      <alignment horizontal="right"/>
    </xf>
    <xf numFmtId="168" fontId="3" fillId="3" borderId="1" xfId="2" applyNumberFormat="1" applyFont="1" applyFill="1" applyBorder="1" applyAlignment="1">
      <alignment horizontal="right"/>
    </xf>
    <xf numFmtId="168" fontId="3" fillId="3" borderId="8" xfId="2" applyNumberFormat="1" applyFont="1" applyFill="1" applyBorder="1" applyAlignment="1">
      <alignment horizontal="right"/>
    </xf>
    <xf numFmtId="168" fontId="3" fillId="3" borderId="10" xfId="2" applyNumberFormat="1" applyFont="1" applyFill="1" applyBorder="1" applyAlignment="1">
      <alignment horizontal="right"/>
    </xf>
    <xf numFmtId="168" fontId="3" fillId="0" borderId="9" xfId="2" applyNumberFormat="1" applyFont="1" applyBorder="1" applyAlignment="1"/>
    <xf numFmtId="168" fontId="3" fillId="0" borderId="1" xfId="2" applyNumberFormat="1" applyFont="1" applyBorder="1" applyAlignment="1">
      <alignment wrapText="1"/>
    </xf>
    <xf numFmtId="168" fontId="3" fillId="3" borderId="6" xfId="2" applyNumberFormat="1" applyFont="1" applyFill="1" applyBorder="1" applyAlignment="1"/>
    <xf numFmtId="168" fontId="3" fillId="0" borderId="14" xfId="2" applyNumberFormat="1" applyFont="1" applyBorder="1" applyAlignment="1">
      <alignment horizontal="right"/>
    </xf>
    <xf numFmtId="168" fontId="3" fillId="0" borderId="15" xfId="2" applyNumberFormat="1" applyFont="1" applyBorder="1" applyAlignment="1">
      <alignment horizontal="right"/>
    </xf>
    <xf numFmtId="168" fontId="3" fillId="0" borderId="16" xfId="2" applyNumberFormat="1" applyFont="1" applyBorder="1" applyAlignment="1">
      <alignment horizontal="right"/>
    </xf>
    <xf numFmtId="166" fontId="5" fillId="5" borderId="13" xfId="3" applyNumberFormat="1" applyFont="1" applyFill="1" applyBorder="1" applyAlignment="1">
      <alignment horizontal="center" vertical="center" wrapText="1"/>
    </xf>
    <xf numFmtId="166" fontId="5" fillId="5" borderId="14" xfId="3" applyNumberFormat="1" applyFont="1" applyFill="1" applyBorder="1" applyAlignment="1">
      <alignment horizontal="center" vertical="center" wrapText="1"/>
    </xf>
    <xf numFmtId="166" fontId="5" fillId="5" borderId="8" xfId="3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5" fillId="0" borderId="13" xfId="3" applyNumberFormat="1" applyFont="1" applyBorder="1" applyAlignment="1">
      <alignment horizontal="center" vertical="center" wrapText="1"/>
    </xf>
    <xf numFmtId="166" fontId="5" fillId="0" borderId="14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4" xfId="3" applyNumberFormat="1" applyFont="1" applyFill="1" applyBorder="1" applyAlignment="1">
      <alignment horizontal="center" vertical="center" wrapText="1"/>
    </xf>
    <xf numFmtId="166" fontId="5" fillId="3" borderId="14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5" fillId="0" borderId="17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6" fontId="5" fillId="0" borderId="19" xfId="3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center" wrapText="1"/>
    </xf>
    <xf numFmtId="166" fontId="10" fillId="4" borderId="20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5" fillId="5" borderId="11" xfId="3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68" fontId="3" fillId="0" borderId="4" xfId="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8" fontId="3" fillId="0" borderId="11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5" fillId="4" borderId="1" xfId="3" applyNumberFormat="1" applyFont="1" applyFill="1" applyBorder="1" applyAlignment="1">
      <alignment horizontal="right"/>
    </xf>
    <xf numFmtId="0" fontId="12" fillId="0" borderId="0" xfId="0" applyFont="1"/>
    <xf numFmtId="166" fontId="5" fillId="5" borderId="1" xfId="3" applyNumberFormat="1" applyFont="1" applyFill="1" applyBorder="1" applyAlignment="1">
      <alignment horizontal="center" vertical="center" wrapText="1"/>
    </xf>
    <xf numFmtId="168" fontId="3" fillId="0" borderId="2" xfId="2" applyNumberFormat="1" applyFont="1" applyFill="1" applyBorder="1" applyAlignment="1">
      <alignment horizontal="right"/>
    </xf>
    <xf numFmtId="168" fontId="3" fillId="0" borderId="2" xfId="2" applyNumberFormat="1" applyFont="1" applyFill="1" applyBorder="1" applyAlignment="1"/>
    <xf numFmtId="168" fontId="3" fillId="0" borderId="11" xfId="2" applyNumberFormat="1" applyFont="1" applyBorder="1" applyAlignment="1"/>
    <xf numFmtId="166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6" fontId="5" fillId="0" borderId="10" xfId="3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8" fontId="3" fillId="0" borderId="20" xfId="2" applyNumberFormat="1" applyFont="1" applyBorder="1" applyAlignment="1"/>
    <xf numFmtId="168" fontId="3" fillId="0" borderId="28" xfId="2" applyNumberFormat="1" applyFont="1" applyBorder="1" applyAlignment="1"/>
    <xf numFmtId="168" fontId="3" fillId="0" borderId="17" xfId="2" applyNumberFormat="1" applyFont="1" applyBorder="1" applyAlignment="1"/>
    <xf numFmtId="3" fontId="3" fillId="0" borderId="28" xfId="0" applyNumberFormat="1" applyFont="1" applyBorder="1"/>
    <xf numFmtId="168" fontId="3" fillId="0" borderId="29" xfId="2" applyNumberFormat="1" applyFont="1" applyBorder="1" applyAlignment="1"/>
    <xf numFmtId="3" fontId="5" fillId="0" borderId="1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166" fontId="5" fillId="0" borderId="20" xfId="3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166" fontId="5" fillId="0" borderId="28" xfId="3" applyNumberFormat="1" applyFont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horizontal="center" vertical="center" wrapText="1"/>
    </xf>
    <xf numFmtId="168" fontId="3" fillId="3" borderId="12" xfId="2" applyNumberFormat="1" applyFont="1" applyFill="1" applyBorder="1" applyAlignment="1">
      <alignment horizontal="right"/>
    </xf>
    <xf numFmtId="168" fontId="3" fillId="3" borderId="12" xfId="2" applyNumberFormat="1" applyFont="1" applyFill="1" applyBorder="1" applyAlignment="1"/>
    <xf numFmtId="0" fontId="3" fillId="3" borderId="15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3" fontId="0" fillId="0" borderId="1" xfId="0" applyNumberFormat="1" applyBorder="1"/>
    <xf numFmtId="168" fontId="3" fillId="0" borderId="1" xfId="0" applyNumberFormat="1" applyFont="1" applyBorder="1"/>
    <xf numFmtId="168" fontId="3" fillId="0" borderId="30" xfId="2" applyNumberFormat="1" applyFont="1" applyBorder="1" applyAlignment="1"/>
    <xf numFmtId="168" fontId="5" fillId="5" borderId="1" xfId="2" applyNumberFormat="1" applyFont="1" applyFill="1" applyBorder="1" applyAlignment="1">
      <alignment horizontal="center" vertical="center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51119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44"/>
  <sheetViews>
    <sheetView tabSelected="1" topLeftCell="A110" zoomScale="59" zoomScaleNormal="59" zoomScaleSheetLayoutView="70" workbookViewId="0">
      <selection activeCell="A137" sqref="A137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4" width="44.28515625" style="1" customWidth="1"/>
    <col min="5" max="5" width="16.28515625" style="1" customWidth="1"/>
    <col min="6" max="6" width="39.85546875" style="1" customWidth="1"/>
    <col min="7" max="7" width="17.7109375" style="3" customWidth="1"/>
    <col min="8" max="8" width="16.140625" style="2" customWidth="1"/>
    <col min="9" max="9" width="21" style="2" customWidth="1"/>
    <col min="10" max="10" width="16.140625" style="2" customWidth="1"/>
    <col min="11" max="11" width="16.28515625" style="2" customWidth="1"/>
    <col min="12" max="12" width="16" style="2" customWidth="1"/>
    <col min="13" max="13" width="16.28515625" style="2" customWidth="1"/>
    <col min="14" max="14" width="15.85546875" style="2" customWidth="1"/>
    <col min="15" max="15" width="16.28515625" customWidth="1"/>
    <col min="16" max="16" width="16.85546875" customWidth="1"/>
    <col min="17" max="18" width="16.5703125" customWidth="1"/>
    <col min="19" max="20" width="18" customWidth="1"/>
    <col min="21" max="21" width="24.5703125" customWidth="1"/>
    <col min="25" max="25" width="14.85546875" bestFit="1" customWidth="1"/>
    <col min="26" max="26" width="14.140625" bestFit="1" customWidth="1"/>
  </cols>
  <sheetData>
    <row r="1" spans="1:27" ht="15.75" customHeight="1" x14ac:dyDescent="0.3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7" ht="15.7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7" ht="15.75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7" ht="15.7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7" ht="182.25" customHeight="1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7" ht="25.5" customHeight="1" x14ac:dyDescent="0.35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4"/>
      <c r="S6" s="20"/>
      <c r="T6" s="20"/>
      <c r="U6" s="32"/>
    </row>
    <row r="7" spans="1:27" ht="30.75" customHeight="1" x14ac:dyDescent="0.35">
      <c r="A7" s="82" t="s">
        <v>28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"/>
      <c r="S7" s="20"/>
      <c r="T7" s="20"/>
      <c r="U7" s="33"/>
    </row>
    <row r="8" spans="1:27" s="26" customFormat="1" ht="44.25" customHeight="1" x14ac:dyDescent="0.2">
      <c r="A8" s="23" t="s">
        <v>15</v>
      </c>
      <c r="B8" s="23" t="s">
        <v>12</v>
      </c>
      <c r="C8" s="23" t="s">
        <v>13</v>
      </c>
      <c r="D8" s="23" t="s">
        <v>14</v>
      </c>
      <c r="E8" s="24" t="s">
        <v>17</v>
      </c>
      <c r="F8" s="24" t="s">
        <v>18</v>
      </c>
      <c r="G8" s="25" t="s">
        <v>0</v>
      </c>
      <c r="H8" s="25" t="s">
        <v>1</v>
      </c>
      <c r="I8" s="25" t="s">
        <v>2</v>
      </c>
      <c r="J8" s="25" t="s">
        <v>3</v>
      </c>
      <c r="K8" s="25" t="s">
        <v>4</v>
      </c>
      <c r="L8" s="25" t="s">
        <v>5</v>
      </c>
      <c r="M8" s="25" t="s">
        <v>6</v>
      </c>
      <c r="N8" s="25" t="s">
        <v>7</v>
      </c>
      <c r="O8" s="31" t="s">
        <v>8</v>
      </c>
      <c r="P8" s="25" t="s">
        <v>9</v>
      </c>
      <c r="Q8" s="25" t="s">
        <v>10</v>
      </c>
      <c r="R8" s="25" t="s">
        <v>11</v>
      </c>
      <c r="S8" s="24" t="s">
        <v>25</v>
      </c>
      <c r="T8" s="24" t="s">
        <v>100</v>
      </c>
      <c r="U8" s="24" t="s">
        <v>22</v>
      </c>
    </row>
    <row r="9" spans="1:27" s="5" customFormat="1" ht="21.95" customHeight="1" x14ac:dyDescent="0.2">
      <c r="A9" s="83">
        <v>1</v>
      </c>
      <c r="B9" s="85"/>
      <c r="C9" s="85">
        <v>2560956</v>
      </c>
      <c r="D9" s="86" t="s">
        <v>29</v>
      </c>
      <c r="E9" s="15">
        <v>111</v>
      </c>
      <c r="F9" s="34" t="s">
        <v>19</v>
      </c>
      <c r="G9" s="39">
        <v>6000000</v>
      </c>
      <c r="H9" s="39">
        <v>6000000</v>
      </c>
      <c r="I9" s="39">
        <v>6000000</v>
      </c>
      <c r="J9" s="39">
        <v>6000000</v>
      </c>
      <c r="K9" s="39">
        <v>6000000</v>
      </c>
      <c r="L9" s="39">
        <v>6000000</v>
      </c>
      <c r="N9" s="39"/>
      <c r="O9" s="39"/>
      <c r="P9" s="39"/>
      <c r="Q9" s="39"/>
      <c r="R9" s="39"/>
      <c r="S9" s="39">
        <f>SUM(G9:L9)</f>
        <v>36000000</v>
      </c>
      <c r="T9" s="136">
        <v>3000000</v>
      </c>
      <c r="U9" s="121">
        <v>39000000</v>
      </c>
      <c r="W9" s="27"/>
      <c r="Y9" s="29"/>
    </row>
    <row r="10" spans="1:27" s="5" customFormat="1" ht="21.95" customHeight="1" x14ac:dyDescent="0.2">
      <c r="A10" s="84"/>
      <c r="B10" s="66"/>
      <c r="C10" s="66"/>
      <c r="D10" s="72"/>
      <c r="E10" s="15">
        <v>113</v>
      </c>
      <c r="F10" s="21" t="s">
        <v>20</v>
      </c>
      <c r="G10" s="39">
        <v>11000000</v>
      </c>
      <c r="H10" s="39">
        <v>11000000</v>
      </c>
      <c r="I10" s="39">
        <v>11000000</v>
      </c>
      <c r="J10" s="39">
        <v>11000000</v>
      </c>
      <c r="K10" s="39">
        <v>11000000</v>
      </c>
      <c r="L10" s="39">
        <v>11000000</v>
      </c>
      <c r="M10" s="39"/>
      <c r="N10" s="39"/>
      <c r="O10" s="39"/>
      <c r="P10" s="39"/>
      <c r="Q10" s="39"/>
      <c r="R10" s="39"/>
      <c r="S10" s="40">
        <f>+G10+H10+I10+J10+K10+L10</f>
        <v>66000000</v>
      </c>
      <c r="T10" s="136">
        <v>5500000</v>
      </c>
      <c r="U10" s="121">
        <f>+S10+T10</f>
        <v>71500000</v>
      </c>
      <c r="W10" s="27"/>
      <c r="Y10" s="29"/>
      <c r="AA10" s="27"/>
    </row>
    <row r="11" spans="1:27" s="5" customFormat="1" ht="17.25" hidden="1" customHeight="1" thickBot="1" x14ac:dyDescent="0.2">
      <c r="A11" s="84"/>
      <c r="B11" s="66"/>
      <c r="C11" s="66"/>
      <c r="D11" s="72"/>
      <c r="E11" s="98">
        <v>111</v>
      </c>
      <c r="F11" s="36" t="s">
        <v>19</v>
      </c>
      <c r="G11" s="39">
        <v>1000000</v>
      </c>
      <c r="H11" s="39">
        <v>1000000</v>
      </c>
      <c r="I11" s="39">
        <v>1000000</v>
      </c>
      <c r="J11" s="39">
        <v>1000000</v>
      </c>
      <c r="K11" s="39">
        <v>1000000</v>
      </c>
      <c r="L11" s="39">
        <v>1000000</v>
      </c>
      <c r="M11" s="39">
        <v>1000000</v>
      </c>
      <c r="N11" s="39">
        <v>1000000</v>
      </c>
      <c r="O11" s="39">
        <v>1000000</v>
      </c>
      <c r="P11" s="39">
        <v>1000000</v>
      </c>
      <c r="Q11" s="39">
        <v>1000000</v>
      </c>
      <c r="R11" s="39">
        <v>1000000</v>
      </c>
      <c r="S11" s="40">
        <f>SUM(G11:R11)</f>
        <v>12000000</v>
      </c>
      <c r="T11" s="136">
        <f>S11/12</f>
        <v>1000000</v>
      </c>
      <c r="U11" s="121"/>
      <c r="W11" s="27"/>
    </row>
    <row r="12" spans="1:27" s="5" customFormat="1" ht="21.75" hidden="1" customHeight="1" thickBot="1" x14ac:dyDescent="0.25">
      <c r="A12" s="84"/>
      <c r="B12" s="66"/>
      <c r="C12" s="66"/>
      <c r="D12" s="72"/>
      <c r="E12" s="16">
        <v>113</v>
      </c>
      <c r="F12" s="103" t="s">
        <v>20</v>
      </c>
      <c r="G12" s="113">
        <v>232000</v>
      </c>
      <c r="H12" s="113">
        <v>232000</v>
      </c>
      <c r="I12" s="113">
        <v>232000</v>
      </c>
      <c r="J12" s="113">
        <v>232000</v>
      </c>
      <c r="K12" s="113">
        <v>232000</v>
      </c>
      <c r="L12" s="113">
        <v>232000</v>
      </c>
      <c r="M12" s="46">
        <v>0</v>
      </c>
      <c r="N12" s="46">
        <v>0</v>
      </c>
      <c r="O12" s="46">
        <v>0</v>
      </c>
      <c r="P12" s="46">
        <v>0</v>
      </c>
      <c r="Q12" s="148">
        <v>0</v>
      </c>
      <c r="R12" s="149">
        <v>0</v>
      </c>
      <c r="S12" s="43">
        <f>SUM(G12:R12)</f>
        <v>1392000</v>
      </c>
      <c r="T12" s="139">
        <v>0</v>
      </c>
      <c r="U12" s="121"/>
      <c r="W12" s="27"/>
      <c r="Y12" s="29"/>
    </row>
    <row r="13" spans="1:27" s="5" customFormat="1" ht="29.25" customHeight="1" x14ac:dyDescent="0.2">
      <c r="A13" s="108">
        <v>2</v>
      </c>
      <c r="B13" s="109"/>
      <c r="C13" s="109">
        <v>3655078</v>
      </c>
      <c r="D13" s="110" t="s">
        <v>30</v>
      </c>
      <c r="E13" s="15">
        <v>111</v>
      </c>
      <c r="F13" s="34" t="s">
        <v>19</v>
      </c>
      <c r="G13" s="39">
        <v>3150000</v>
      </c>
      <c r="H13" s="39">
        <v>3150000</v>
      </c>
      <c r="I13" s="39">
        <v>3150000</v>
      </c>
      <c r="J13" s="39">
        <v>3150000</v>
      </c>
      <c r="K13" s="39">
        <v>3150000</v>
      </c>
      <c r="L13" s="39">
        <v>3150000</v>
      </c>
      <c r="M13" s="39">
        <v>3150000</v>
      </c>
      <c r="N13" s="39">
        <v>3150000</v>
      </c>
      <c r="O13" s="39">
        <v>3150000</v>
      </c>
      <c r="P13" s="39">
        <v>3150000</v>
      </c>
      <c r="Q13" s="39"/>
      <c r="R13" s="39"/>
      <c r="S13" s="45">
        <f>SUM(G13:R13)</f>
        <v>31500000</v>
      </c>
      <c r="T13" s="135">
        <f>S13/12</f>
        <v>2625000</v>
      </c>
      <c r="U13" s="121">
        <f>SUM(S13:T13)</f>
        <v>34125000</v>
      </c>
      <c r="W13" s="27"/>
    </row>
    <row r="14" spans="1:27" s="22" customFormat="1" ht="21.75" hidden="1" customHeight="1" thickBot="1" x14ac:dyDescent="0.2">
      <c r="A14" s="75"/>
      <c r="B14" s="76"/>
      <c r="C14" s="76"/>
      <c r="D14" s="73"/>
      <c r="E14" s="18">
        <v>111</v>
      </c>
      <c r="F14" s="21" t="s">
        <v>19</v>
      </c>
      <c r="G14" s="39">
        <v>2110500</v>
      </c>
      <c r="H14" s="39">
        <v>2110500</v>
      </c>
      <c r="I14" s="39">
        <v>2110500</v>
      </c>
      <c r="J14" s="39">
        <v>2110500</v>
      </c>
      <c r="K14" s="39">
        <v>2110500</v>
      </c>
      <c r="L14" s="39">
        <v>2110500</v>
      </c>
      <c r="M14" s="39">
        <v>2110500</v>
      </c>
      <c r="N14" s="39">
        <v>2110500</v>
      </c>
      <c r="O14" s="39">
        <v>2110500</v>
      </c>
      <c r="P14" s="39">
        <v>2110500</v>
      </c>
      <c r="Q14" s="39">
        <v>2110500</v>
      </c>
      <c r="R14" s="47"/>
      <c r="S14" s="45">
        <f>SUM(G14:R14)</f>
        <v>23215500</v>
      </c>
      <c r="T14" s="136">
        <f>S14/12</f>
        <v>1934625</v>
      </c>
      <c r="U14" s="121"/>
      <c r="V14" s="5"/>
      <c r="W14" s="27"/>
    </row>
    <row r="15" spans="1:27" s="22" customFormat="1" ht="21.75" hidden="1" customHeight="1" thickBot="1" x14ac:dyDescent="0.25">
      <c r="A15" s="75"/>
      <c r="B15" s="76"/>
      <c r="C15" s="76"/>
      <c r="D15" s="73"/>
      <c r="E15" s="16">
        <v>113</v>
      </c>
      <c r="F15" s="103" t="s">
        <v>20</v>
      </c>
      <c r="G15" s="122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23"/>
      <c r="S15" s="124"/>
      <c r="T15" s="137">
        <v>0</v>
      </c>
      <c r="U15" s="121"/>
      <c r="V15" s="5"/>
      <c r="W15" s="27"/>
    </row>
    <row r="16" spans="1:27" s="22" customFormat="1" ht="21.75" customHeight="1" thickBot="1" x14ac:dyDescent="0.25">
      <c r="A16" s="146">
        <v>3</v>
      </c>
      <c r="B16" s="147"/>
      <c r="C16" s="76">
        <v>5641634</v>
      </c>
      <c r="D16" s="73" t="s">
        <v>101</v>
      </c>
      <c r="E16" s="144">
        <v>111</v>
      </c>
      <c r="F16" s="34" t="s">
        <v>19</v>
      </c>
      <c r="G16" s="47"/>
      <c r="H16" s="122"/>
      <c r="I16" s="122"/>
      <c r="J16" s="122"/>
      <c r="K16" s="122"/>
      <c r="L16" s="122"/>
      <c r="M16" s="122"/>
      <c r="N16" s="122"/>
      <c r="O16" s="122"/>
      <c r="P16" s="122"/>
      <c r="Q16" s="122">
        <v>2000000</v>
      </c>
      <c r="R16" s="122">
        <v>2000000</v>
      </c>
      <c r="S16" s="124">
        <f>SUM(Q16:R16)</f>
        <v>4000000</v>
      </c>
      <c r="T16" s="137"/>
      <c r="U16" s="121"/>
      <c r="V16" s="5"/>
      <c r="W16" s="27"/>
    </row>
    <row r="17" spans="1:25" s="5" customFormat="1" ht="30" customHeight="1" thickBot="1" x14ac:dyDescent="0.25">
      <c r="A17" s="115">
        <v>4</v>
      </c>
      <c r="B17" s="87"/>
      <c r="C17" s="68">
        <v>1428602</v>
      </c>
      <c r="D17" s="79" t="s">
        <v>31</v>
      </c>
      <c r="E17" s="99">
        <v>111</v>
      </c>
      <c r="F17" s="104" t="s">
        <v>19</v>
      </c>
      <c r="G17" s="44">
        <v>2110500</v>
      </c>
      <c r="H17" s="46">
        <v>2110500</v>
      </c>
      <c r="I17" s="46">
        <v>2110500</v>
      </c>
      <c r="J17" s="46">
        <v>2110500</v>
      </c>
      <c r="K17" s="46">
        <v>2110500</v>
      </c>
      <c r="L17" s="46">
        <v>2110500</v>
      </c>
      <c r="M17" s="46">
        <v>2110500</v>
      </c>
      <c r="N17" s="46">
        <v>2110500</v>
      </c>
      <c r="O17" s="46">
        <v>2110500</v>
      </c>
      <c r="P17" s="46">
        <v>2110500</v>
      </c>
      <c r="Q17" s="46">
        <v>2110500</v>
      </c>
      <c r="R17" s="46">
        <v>2110500</v>
      </c>
      <c r="S17" s="40">
        <f>SUM(G17:R17)</f>
        <v>25326000</v>
      </c>
      <c r="T17" s="136">
        <f>S17/12</f>
        <v>2110500</v>
      </c>
      <c r="U17" s="121">
        <f>SUM(S17:T21)</f>
        <v>27436500</v>
      </c>
      <c r="W17" s="27"/>
    </row>
    <row r="18" spans="1:25" s="5" customFormat="1" ht="0.75" hidden="1" customHeight="1" thickBot="1" x14ac:dyDescent="0.25">
      <c r="A18" s="116"/>
      <c r="B18" s="88"/>
      <c r="C18" s="69"/>
      <c r="D18" s="80"/>
      <c r="E18" s="100">
        <v>111</v>
      </c>
      <c r="F18" s="104" t="s">
        <v>19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40">
        <f>SUM(G18:R18)</f>
        <v>0</v>
      </c>
      <c r="T18" s="136">
        <f>S18/12</f>
        <v>0</v>
      </c>
      <c r="U18" s="121"/>
      <c r="W18" s="27"/>
      <c r="Y18" s="27"/>
    </row>
    <row r="19" spans="1:25" s="5" customFormat="1" ht="21.75" hidden="1" customHeight="1" thickBot="1" x14ac:dyDescent="0.25">
      <c r="A19" s="116"/>
      <c r="B19" s="88"/>
      <c r="C19" s="69"/>
      <c r="D19" s="80"/>
      <c r="E19" s="100">
        <v>113</v>
      </c>
      <c r="F19" s="104" t="s">
        <v>20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40">
        <f>SUM(G19:R19)</f>
        <v>0</v>
      </c>
      <c r="T19" s="136"/>
      <c r="U19" s="121"/>
      <c r="W19" s="27"/>
      <c r="Y19" s="27"/>
    </row>
    <row r="20" spans="1:25" s="5" customFormat="1" ht="21.75" hidden="1" customHeight="1" thickBot="1" x14ac:dyDescent="0.25">
      <c r="A20" s="116"/>
      <c r="B20" s="88"/>
      <c r="C20" s="69"/>
      <c r="D20" s="80"/>
      <c r="E20" s="100">
        <v>131</v>
      </c>
      <c r="F20" s="104" t="s">
        <v>24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0">
        <f>SUM(G20:R20)</f>
        <v>0</v>
      </c>
      <c r="T20" s="136">
        <f>S20/12</f>
        <v>0</v>
      </c>
      <c r="U20" s="121"/>
      <c r="W20" s="27"/>
      <c r="Y20" s="27"/>
    </row>
    <row r="21" spans="1:25" s="5" customFormat="1" ht="21.75" hidden="1" customHeight="1" thickBot="1" x14ac:dyDescent="0.25">
      <c r="A21" s="117"/>
      <c r="B21" s="89"/>
      <c r="C21" s="70"/>
      <c r="D21" s="90"/>
      <c r="E21" s="101">
        <v>133</v>
      </c>
      <c r="F21" s="105" t="s">
        <v>21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40"/>
      <c r="T21" s="136">
        <v>0</v>
      </c>
      <c r="U21" s="121"/>
      <c r="W21" s="27"/>
    </row>
    <row r="22" spans="1:25" s="5" customFormat="1" ht="21.95" customHeight="1" thickBot="1" x14ac:dyDescent="0.25">
      <c r="A22" s="66">
        <v>5</v>
      </c>
      <c r="B22" s="66"/>
      <c r="C22" s="91">
        <v>3900113</v>
      </c>
      <c r="D22" s="71" t="s">
        <v>32</v>
      </c>
      <c r="E22" s="18">
        <v>144</v>
      </c>
      <c r="F22" s="21" t="s">
        <v>26</v>
      </c>
      <c r="G22" s="46">
        <v>3300000</v>
      </c>
      <c r="H22" s="46">
        <v>3300000</v>
      </c>
      <c r="I22" s="46">
        <v>3300000</v>
      </c>
      <c r="J22" s="46">
        <v>3300000</v>
      </c>
      <c r="K22" s="46">
        <v>3300000</v>
      </c>
      <c r="L22" s="46">
        <v>3300000</v>
      </c>
      <c r="M22" s="46">
        <v>3300000</v>
      </c>
      <c r="N22" s="46">
        <v>3300000</v>
      </c>
      <c r="O22" s="46">
        <v>3300000</v>
      </c>
      <c r="P22" s="46">
        <v>3300000</v>
      </c>
      <c r="Q22" s="46">
        <v>3300000</v>
      </c>
      <c r="R22" s="46">
        <v>3300000</v>
      </c>
      <c r="S22" s="153">
        <f>SUM(G22:R22)</f>
        <v>39600000</v>
      </c>
      <c r="T22" s="138">
        <v>3300000</v>
      </c>
      <c r="U22" s="155">
        <f>+S22+T22</f>
        <v>42900000</v>
      </c>
    </row>
    <row r="23" spans="1:25" s="5" customFormat="1" ht="21" customHeight="1" x14ac:dyDescent="0.2">
      <c r="A23" s="65">
        <v>6</v>
      </c>
      <c r="B23" s="65"/>
      <c r="C23" s="74">
        <v>3355154</v>
      </c>
      <c r="D23" s="71" t="s">
        <v>33</v>
      </c>
      <c r="E23" s="106">
        <v>111</v>
      </c>
      <c r="F23" s="107" t="s">
        <v>19</v>
      </c>
      <c r="G23" s="39">
        <v>3000000</v>
      </c>
      <c r="H23" s="39">
        <v>3000000</v>
      </c>
      <c r="I23" s="39">
        <v>3000000</v>
      </c>
      <c r="J23" s="39">
        <v>3000000</v>
      </c>
      <c r="K23" s="39">
        <v>3000000</v>
      </c>
      <c r="L23" s="39">
        <v>3000000</v>
      </c>
      <c r="M23" s="39">
        <v>3000000</v>
      </c>
      <c r="N23" s="39">
        <v>3000000</v>
      </c>
      <c r="O23" s="39">
        <v>3000000</v>
      </c>
      <c r="P23" s="39">
        <v>3000000</v>
      </c>
      <c r="Q23" s="39">
        <v>3000000</v>
      </c>
      <c r="R23" s="39">
        <v>3000000</v>
      </c>
      <c r="S23" s="153">
        <f>SUM(G23:R23)</f>
        <v>36000000</v>
      </c>
      <c r="T23" s="138">
        <v>3000000</v>
      </c>
      <c r="U23" s="155">
        <f>+S23+T23</f>
        <v>39000000</v>
      </c>
    </row>
    <row r="24" spans="1:25" s="5" customFormat="1" ht="36" customHeight="1" x14ac:dyDescent="0.2">
      <c r="A24" s="108">
        <v>7</v>
      </c>
      <c r="B24" s="108"/>
      <c r="C24" s="109">
        <v>1403009</v>
      </c>
      <c r="D24" s="110" t="s">
        <v>34</v>
      </c>
      <c r="E24" s="15">
        <v>111</v>
      </c>
      <c r="F24" s="34" t="s">
        <v>19</v>
      </c>
      <c r="G24" s="49">
        <v>3150000</v>
      </c>
      <c r="H24" s="49">
        <v>3150000</v>
      </c>
      <c r="I24" s="49">
        <v>3150000</v>
      </c>
      <c r="J24" s="49">
        <v>3150000</v>
      </c>
      <c r="K24" s="49">
        <v>3150000</v>
      </c>
      <c r="L24" s="49">
        <v>3150000</v>
      </c>
      <c r="M24" s="49">
        <v>3150000</v>
      </c>
      <c r="N24" s="49">
        <v>3150000</v>
      </c>
      <c r="O24" s="49">
        <v>3150000</v>
      </c>
      <c r="P24" s="49">
        <v>3150000</v>
      </c>
      <c r="Q24" s="49">
        <v>3150000</v>
      </c>
      <c r="R24" s="49">
        <v>3150000</v>
      </c>
      <c r="S24" s="45">
        <f>SUM(G24:R24)</f>
        <v>37800000</v>
      </c>
      <c r="T24" s="135">
        <f>S24/12</f>
        <v>3150000</v>
      </c>
      <c r="U24" s="121">
        <f>+S24+T24</f>
        <v>40950000</v>
      </c>
      <c r="W24" s="27"/>
    </row>
    <row r="25" spans="1:25" s="5" customFormat="1" ht="33.75" customHeight="1" thickBot="1" x14ac:dyDescent="0.25">
      <c r="A25" s="108">
        <v>8</v>
      </c>
      <c r="B25" s="108"/>
      <c r="C25" s="111">
        <v>3007659</v>
      </c>
      <c r="D25" s="111" t="s">
        <v>35</v>
      </c>
      <c r="E25" s="15">
        <v>111</v>
      </c>
      <c r="F25" s="34" t="s">
        <v>19</v>
      </c>
      <c r="G25" s="39">
        <v>2713000</v>
      </c>
      <c r="H25" s="39">
        <v>2713000</v>
      </c>
      <c r="I25" s="39">
        <v>2713000</v>
      </c>
      <c r="J25" s="39">
        <v>2713000</v>
      </c>
      <c r="K25" s="39">
        <v>2713000</v>
      </c>
      <c r="L25" s="39">
        <v>2713000</v>
      </c>
      <c r="M25" s="39">
        <v>2713000</v>
      </c>
      <c r="N25" s="39">
        <v>2713000</v>
      </c>
      <c r="O25" s="39">
        <v>2713000</v>
      </c>
      <c r="P25" s="39">
        <v>2713000</v>
      </c>
      <c r="Q25" s="39">
        <v>2713000</v>
      </c>
      <c r="R25" s="39">
        <v>2713000</v>
      </c>
      <c r="S25" s="43">
        <f>SUM(G25:R25)</f>
        <v>32556000</v>
      </c>
      <c r="T25" s="139">
        <v>2713000</v>
      </c>
      <c r="U25" s="121">
        <f>+S25+T25</f>
        <v>35269000</v>
      </c>
      <c r="W25" s="27"/>
    </row>
    <row r="26" spans="1:25" s="5" customFormat="1" ht="21.95" customHeight="1" x14ac:dyDescent="0.2">
      <c r="A26" s="108">
        <v>9</v>
      </c>
      <c r="B26" s="108"/>
      <c r="C26" s="109">
        <v>3563745</v>
      </c>
      <c r="D26" s="110" t="s">
        <v>36</v>
      </c>
      <c r="E26" s="15">
        <v>144</v>
      </c>
      <c r="F26" s="21" t="s">
        <v>26</v>
      </c>
      <c r="G26" s="39">
        <v>2500000</v>
      </c>
      <c r="H26" s="39">
        <v>2500000</v>
      </c>
      <c r="I26" s="39">
        <v>2500000</v>
      </c>
      <c r="J26" s="39">
        <v>2500000</v>
      </c>
      <c r="K26" s="39">
        <v>2500000</v>
      </c>
      <c r="L26" s="39">
        <v>2500000</v>
      </c>
      <c r="M26" s="39">
        <v>2500000</v>
      </c>
      <c r="N26" s="39">
        <v>2500000</v>
      </c>
      <c r="O26" s="39">
        <v>2500000</v>
      </c>
      <c r="P26" s="39">
        <v>2500000</v>
      </c>
      <c r="Q26" s="39">
        <v>2500000</v>
      </c>
      <c r="R26" s="39">
        <v>2500000</v>
      </c>
      <c r="S26" s="45">
        <f>+G26+H26+I26+J26+K26+L26+M26+N26+O26+P26+Q26+R26</f>
        <v>30000000</v>
      </c>
      <c r="T26" s="135">
        <f>S26/12</f>
        <v>2500000</v>
      </c>
      <c r="U26" s="121">
        <f>SUM(S26:T26)</f>
        <v>32500000</v>
      </c>
      <c r="W26" s="27"/>
    </row>
    <row r="27" spans="1:25" s="5" customFormat="1" ht="21.95" customHeight="1" thickBot="1" x14ac:dyDescent="0.25">
      <c r="A27" s="108">
        <v>10</v>
      </c>
      <c r="B27" s="108"/>
      <c r="C27" s="111">
        <v>2359203</v>
      </c>
      <c r="D27" s="110" t="s">
        <v>37</v>
      </c>
      <c r="E27" s="15">
        <v>144</v>
      </c>
      <c r="F27" s="38" t="s">
        <v>26</v>
      </c>
      <c r="G27" s="39">
        <v>2350000</v>
      </c>
      <c r="H27" s="39">
        <v>2350000</v>
      </c>
      <c r="I27" s="39">
        <v>2350000</v>
      </c>
      <c r="J27" s="39">
        <v>2350000</v>
      </c>
      <c r="K27" s="39">
        <v>2350000</v>
      </c>
      <c r="L27" s="39">
        <v>2350000</v>
      </c>
      <c r="M27" s="39">
        <v>2350000</v>
      </c>
      <c r="N27" s="39">
        <v>2350000</v>
      </c>
      <c r="O27" s="39">
        <v>2350000</v>
      </c>
      <c r="P27" s="39">
        <v>2350000</v>
      </c>
      <c r="Q27" s="39">
        <v>2350000</v>
      </c>
      <c r="R27" s="39">
        <v>2350000</v>
      </c>
      <c r="S27" s="45">
        <f t="shared" ref="S27:S59" si="0">SUM(G27:R27)</f>
        <v>28200000</v>
      </c>
      <c r="T27" s="136">
        <f>S27/12</f>
        <v>2350000</v>
      </c>
      <c r="U27" s="121">
        <f>+S27+T27</f>
        <v>30550000</v>
      </c>
      <c r="W27" s="27"/>
    </row>
    <row r="28" spans="1:25" s="5" customFormat="1" ht="21.95" customHeight="1" x14ac:dyDescent="0.2">
      <c r="A28" s="66"/>
      <c r="B28" s="66"/>
      <c r="C28" s="126"/>
      <c r="D28" s="72"/>
      <c r="E28" s="18">
        <v>250</v>
      </c>
      <c r="F28" s="103"/>
      <c r="G28" s="113"/>
      <c r="H28" s="113"/>
      <c r="I28" s="113"/>
      <c r="J28" s="113"/>
      <c r="K28" s="113"/>
      <c r="L28" s="113"/>
      <c r="M28" s="113">
        <v>5000000</v>
      </c>
      <c r="N28" s="113">
        <v>5000000</v>
      </c>
      <c r="O28" s="113">
        <v>5000000</v>
      </c>
      <c r="P28" s="113">
        <v>5000000</v>
      </c>
      <c r="R28" s="113"/>
      <c r="S28" s="113">
        <f>SUM(M28:P28)</f>
        <v>20000000</v>
      </c>
      <c r="T28" s="135">
        <v>1666667</v>
      </c>
      <c r="U28" s="121">
        <f>+S28+T28</f>
        <v>21666667</v>
      </c>
      <c r="W28" s="27"/>
    </row>
    <row r="29" spans="1:25" s="5" customFormat="1" ht="21.95" customHeight="1" thickBot="1" x14ac:dyDescent="0.25">
      <c r="A29" s="72">
        <v>11</v>
      </c>
      <c r="B29" s="77"/>
      <c r="C29" s="112">
        <v>5190268</v>
      </c>
      <c r="D29" s="77" t="s">
        <v>38</v>
      </c>
      <c r="E29" s="18">
        <v>144</v>
      </c>
      <c r="F29" s="21" t="s">
        <v>26</v>
      </c>
      <c r="G29" s="41">
        <v>2500000</v>
      </c>
      <c r="H29" s="41">
        <v>2500000</v>
      </c>
      <c r="I29" s="41">
        <v>2500000</v>
      </c>
      <c r="J29" s="41">
        <v>2500000</v>
      </c>
      <c r="K29" s="41">
        <v>2500000</v>
      </c>
      <c r="L29" s="41">
        <v>2500000</v>
      </c>
      <c r="M29" s="39"/>
      <c r="N29" s="39"/>
      <c r="O29" s="39"/>
      <c r="P29" s="39"/>
      <c r="Q29" s="39">
        <v>2500000</v>
      </c>
      <c r="R29" s="39">
        <v>2500000</v>
      </c>
      <c r="S29" s="45">
        <f>+G29+H29+I29+J29+K29+L29+Q29+R29</f>
        <v>20000000</v>
      </c>
      <c r="T29" s="135">
        <f>S29/12</f>
        <v>1666666.6666666667</v>
      </c>
      <c r="U29" s="121">
        <f>SUM(S29:T29)</f>
        <v>21666666.666666668</v>
      </c>
      <c r="W29" s="27"/>
    </row>
    <row r="30" spans="1:25" s="5" customFormat="1" ht="21.95" customHeight="1" thickBot="1" x14ac:dyDescent="0.25">
      <c r="A30" s="71">
        <v>12</v>
      </c>
      <c r="B30" s="68"/>
      <c r="C30" s="78">
        <v>2802448</v>
      </c>
      <c r="D30" s="71" t="s">
        <v>39</v>
      </c>
      <c r="E30" s="18">
        <v>144</v>
      </c>
      <c r="F30" s="21" t="s">
        <v>26</v>
      </c>
      <c r="G30" s="39">
        <v>1750000</v>
      </c>
      <c r="H30" s="39">
        <v>1750000</v>
      </c>
      <c r="I30" s="39">
        <v>1750000</v>
      </c>
      <c r="J30" s="39">
        <v>1750000</v>
      </c>
      <c r="K30" s="39">
        <v>1750000</v>
      </c>
      <c r="L30" s="39">
        <v>1750000</v>
      </c>
      <c r="M30" s="39">
        <v>1750000</v>
      </c>
      <c r="N30" s="39">
        <v>1750000</v>
      </c>
      <c r="O30" s="39"/>
      <c r="P30" s="39"/>
      <c r="Q30" s="39"/>
      <c r="R30" s="39"/>
      <c r="S30" s="45">
        <f t="shared" si="0"/>
        <v>14000000</v>
      </c>
      <c r="T30" s="135">
        <f>S30/12</f>
        <v>1166666.6666666667</v>
      </c>
      <c r="U30" s="121">
        <f>SUM(S30:T30)</f>
        <v>15166666.666666666</v>
      </c>
      <c r="W30" s="27"/>
    </row>
    <row r="31" spans="1:25" s="5" customFormat="1" ht="21.95" customHeight="1" thickBot="1" x14ac:dyDescent="0.25">
      <c r="A31" s="65">
        <v>13</v>
      </c>
      <c r="B31" s="65"/>
      <c r="C31" s="68">
        <v>5464455</v>
      </c>
      <c r="D31" s="71" t="s">
        <v>40</v>
      </c>
      <c r="E31" s="17">
        <v>111</v>
      </c>
      <c r="F31" s="38" t="s">
        <v>19</v>
      </c>
      <c r="G31" s="41">
        <v>2110500</v>
      </c>
      <c r="H31" s="41">
        <v>2110500</v>
      </c>
      <c r="I31" s="41">
        <v>2110500</v>
      </c>
      <c r="J31" s="41">
        <v>2110500</v>
      </c>
      <c r="K31" s="41">
        <v>2110500</v>
      </c>
      <c r="L31" s="41">
        <v>2110500</v>
      </c>
      <c r="M31" s="41">
        <v>2110500</v>
      </c>
      <c r="N31" s="41">
        <v>2110500</v>
      </c>
      <c r="O31" s="41">
        <v>2110500</v>
      </c>
      <c r="P31" s="41">
        <v>2110500</v>
      </c>
      <c r="Q31" s="41">
        <v>2110500</v>
      </c>
      <c r="R31" s="41">
        <v>2110500</v>
      </c>
      <c r="S31" s="45">
        <f t="shared" si="0"/>
        <v>25326000</v>
      </c>
      <c r="T31" s="135">
        <f>S31/12</f>
        <v>2110500</v>
      </c>
      <c r="U31" s="121">
        <f>SUM(S31:T31)</f>
        <v>27436500</v>
      </c>
      <c r="W31" s="27"/>
    </row>
    <row r="32" spans="1:25" s="5" customFormat="1" ht="21.95" customHeight="1" thickBot="1" x14ac:dyDescent="0.25">
      <c r="A32" s="65">
        <v>14</v>
      </c>
      <c r="B32" s="65"/>
      <c r="C32" s="65">
        <v>1927481</v>
      </c>
      <c r="D32" s="79" t="s">
        <v>41</v>
      </c>
      <c r="E32" s="15">
        <v>144</v>
      </c>
      <c r="F32" s="21" t="s">
        <v>26</v>
      </c>
      <c r="G32" s="55">
        <v>2000000</v>
      </c>
      <c r="H32" s="55">
        <v>2000000</v>
      </c>
      <c r="I32" s="55">
        <v>2000000</v>
      </c>
      <c r="J32" s="55">
        <v>2000000</v>
      </c>
      <c r="K32" s="55">
        <v>2000000</v>
      </c>
      <c r="L32" s="55">
        <v>2000000</v>
      </c>
      <c r="M32" s="55">
        <v>2000000</v>
      </c>
      <c r="N32" s="55">
        <v>2000000</v>
      </c>
      <c r="O32" s="55">
        <v>2000000</v>
      </c>
      <c r="P32" s="55">
        <v>2000000</v>
      </c>
      <c r="Q32" s="55">
        <v>2000000</v>
      </c>
      <c r="R32" s="55">
        <v>2000000</v>
      </c>
      <c r="S32" s="45">
        <f t="shared" si="0"/>
        <v>24000000</v>
      </c>
      <c r="T32" s="135">
        <f>S32/12</f>
        <v>2000000</v>
      </c>
      <c r="U32" s="121">
        <f>SUM(S32:T32)</f>
        <v>26000000</v>
      </c>
      <c r="W32" s="27"/>
    </row>
    <row r="33" spans="1:23" s="5" customFormat="1" ht="21.95" customHeight="1" thickBot="1" x14ac:dyDescent="0.25">
      <c r="A33" s="65">
        <v>15</v>
      </c>
      <c r="B33" s="65"/>
      <c r="C33" s="81">
        <v>5140758</v>
      </c>
      <c r="D33" s="71" t="s">
        <v>42</v>
      </c>
      <c r="E33" s="18">
        <v>144</v>
      </c>
      <c r="F33" s="21" t="s">
        <v>26</v>
      </c>
      <c r="G33" s="54">
        <v>1400000</v>
      </c>
      <c r="H33" s="54">
        <v>1400000</v>
      </c>
      <c r="I33" s="54">
        <v>1400000</v>
      </c>
      <c r="J33" s="54">
        <v>1400000</v>
      </c>
      <c r="K33" s="54">
        <v>1400000</v>
      </c>
      <c r="L33" s="54">
        <v>1400000</v>
      </c>
      <c r="M33" s="54">
        <v>1400000</v>
      </c>
      <c r="N33" s="54">
        <v>1400000</v>
      </c>
      <c r="O33" s="54">
        <v>1400000</v>
      </c>
      <c r="P33" s="54">
        <v>1400000</v>
      </c>
      <c r="Q33" s="54">
        <v>1400000</v>
      </c>
      <c r="R33" s="54">
        <v>1400000</v>
      </c>
      <c r="S33" s="45">
        <f t="shared" si="0"/>
        <v>16800000</v>
      </c>
      <c r="T33" s="135">
        <f>S33/12</f>
        <v>1400000</v>
      </c>
      <c r="U33" s="121">
        <f>SUM(S33:T33)</f>
        <v>18200000</v>
      </c>
      <c r="W33" s="27"/>
    </row>
    <row r="34" spans="1:23" s="5" customFormat="1" ht="21.95" customHeight="1" thickBot="1" x14ac:dyDescent="0.25">
      <c r="A34" s="65">
        <v>16</v>
      </c>
      <c r="B34" s="65"/>
      <c r="C34" s="81">
        <v>6127423</v>
      </c>
      <c r="D34" s="71" t="s">
        <v>43</v>
      </c>
      <c r="E34" s="18">
        <v>144</v>
      </c>
      <c r="F34" s="21" t="s">
        <v>26</v>
      </c>
      <c r="G34" s="39">
        <v>1400000</v>
      </c>
      <c r="H34" s="39">
        <v>1400000</v>
      </c>
      <c r="I34" s="39">
        <v>1400000</v>
      </c>
      <c r="J34" s="39">
        <v>1400000</v>
      </c>
      <c r="K34" s="39">
        <v>1400000</v>
      </c>
      <c r="L34" s="39">
        <v>1400000</v>
      </c>
      <c r="M34" s="39"/>
      <c r="N34" s="39"/>
      <c r="O34" s="39"/>
      <c r="P34" s="39"/>
      <c r="Q34" s="39"/>
      <c r="R34" s="39"/>
      <c r="S34" s="45">
        <f t="shared" si="0"/>
        <v>8400000</v>
      </c>
      <c r="T34" s="135">
        <f>S34/12</f>
        <v>700000</v>
      </c>
      <c r="U34" s="121">
        <f>SUM(S34:T34)</f>
        <v>9100000</v>
      </c>
      <c r="W34" s="27"/>
    </row>
    <row r="35" spans="1:23" s="5" customFormat="1" ht="21.95" customHeight="1" thickBot="1" x14ac:dyDescent="0.25">
      <c r="A35" s="65">
        <v>17</v>
      </c>
      <c r="B35" s="65"/>
      <c r="C35" s="81">
        <v>5122838</v>
      </c>
      <c r="D35" s="71" t="s">
        <v>44</v>
      </c>
      <c r="E35" s="133">
        <v>144</v>
      </c>
      <c r="F35" s="103" t="s">
        <v>26</v>
      </c>
      <c r="G35" s="41">
        <v>1800000</v>
      </c>
      <c r="H35" s="41">
        <v>1800000</v>
      </c>
      <c r="I35" s="41">
        <v>1800000</v>
      </c>
      <c r="J35" s="41">
        <v>1800000</v>
      </c>
      <c r="K35" s="41">
        <v>1800000</v>
      </c>
      <c r="L35" s="41">
        <v>1800000</v>
      </c>
      <c r="M35" s="41">
        <v>1800000</v>
      </c>
      <c r="N35" s="41">
        <v>1800000</v>
      </c>
      <c r="O35" s="41">
        <v>1800000</v>
      </c>
      <c r="P35" s="41">
        <v>1800000</v>
      </c>
      <c r="Q35" s="41">
        <v>1800000</v>
      </c>
      <c r="R35" s="41">
        <v>1800000</v>
      </c>
      <c r="S35" s="56">
        <f t="shared" si="0"/>
        <v>21600000</v>
      </c>
      <c r="T35" s="154">
        <f>S35/12</f>
        <v>1800000</v>
      </c>
      <c r="U35" s="121">
        <f>SUM(S35:T35)</f>
        <v>23400000</v>
      </c>
      <c r="W35" s="27"/>
    </row>
    <row r="36" spans="1:23" s="5" customFormat="1" ht="21.95" customHeight="1" thickBot="1" x14ac:dyDescent="0.25">
      <c r="A36" s="65">
        <v>18</v>
      </c>
      <c r="B36" s="65"/>
      <c r="C36" s="141">
        <v>5834831</v>
      </c>
      <c r="D36" s="110" t="s">
        <v>97</v>
      </c>
      <c r="E36" s="15">
        <v>142</v>
      </c>
      <c r="F36" s="34" t="s">
        <v>26</v>
      </c>
      <c r="G36" s="113"/>
      <c r="H36" s="113"/>
      <c r="I36" s="113"/>
      <c r="J36" s="113"/>
      <c r="K36" s="113"/>
      <c r="L36" s="113"/>
      <c r="M36" s="113"/>
      <c r="N36" s="113"/>
      <c r="O36" s="113">
        <v>500000</v>
      </c>
      <c r="P36" s="113">
        <v>5000000</v>
      </c>
      <c r="Q36" s="113">
        <v>5000000</v>
      </c>
      <c r="R36" s="113">
        <v>5000000</v>
      </c>
      <c r="S36" s="45">
        <f>SUM(O36:R36)</f>
        <v>15500000</v>
      </c>
      <c r="T36" s="135">
        <f>S36/12</f>
        <v>1291666.6666666667</v>
      </c>
      <c r="U36" s="121">
        <f>SUM(S36:T36)</f>
        <v>16791666.666666668</v>
      </c>
      <c r="W36" s="27"/>
    </row>
    <row r="37" spans="1:23" s="5" customFormat="1" ht="21.95" customHeight="1" thickBot="1" x14ac:dyDescent="0.25">
      <c r="A37" s="65">
        <v>19</v>
      </c>
      <c r="B37" s="65"/>
      <c r="C37" s="142">
        <v>5703232</v>
      </c>
      <c r="D37" s="134" t="s">
        <v>93</v>
      </c>
      <c r="E37" s="15">
        <v>142</v>
      </c>
      <c r="F37" s="34" t="s">
        <v>26</v>
      </c>
      <c r="G37" s="113"/>
      <c r="H37" s="113"/>
      <c r="I37" s="113"/>
      <c r="J37" s="113"/>
      <c r="K37" s="113"/>
      <c r="L37" s="113"/>
      <c r="M37" s="39">
        <v>3000000</v>
      </c>
      <c r="N37" s="39">
        <v>3000000</v>
      </c>
      <c r="O37" s="39">
        <v>3000000</v>
      </c>
      <c r="P37" s="39">
        <v>3000000</v>
      </c>
      <c r="Q37" s="39">
        <v>3000000</v>
      </c>
      <c r="R37" s="39">
        <v>3000000</v>
      </c>
      <c r="S37" s="45">
        <f>SUM(M37:R37)</f>
        <v>18000000</v>
      </c>
      <c r="T37" s="135">
        <f>S37/12</f>
        <v>1500000</v>
      </c>
      <c r="U37" s="121">
        <f>SUM(S37:T37)</f>
        <v>19500000</v>
      </c>
      <c r="W37" s="27"/>
    </row>
    <row r="38" spans="1:23" s="5" customFormat="1" ht="21.95" customHeight="1" thickBot="1" x14ac:dyDescent="0.25">
      <c r="A38" s="65">
        <v>20</v>
      </c>
      <c r="B38" s="65"/>
      <c r="C38" s="140">
        <v>2164984</v>
      </c>
      <c r="D38" s="72" t="s">
        <v>45</v>
      </c>
      <c r="E38" s="127">
        <v>144</v>
      </c>
      <c r="F38" s="21" t="s">
        <v>26</v>
      </c>
      <c r="G38" s="57">
        <v>1300000</v>
      </c>
      <c r="H38" s="57">
        <v>1300000</v>
      </c>
      <c r="I38" s="57">
        <v>1300000</v>
      </c>
      <c r="J38" s="57">
        <v>1300000</v>
      </c>
      <c r="K38" s="57">
        <v>1300000</v>
      </c>
      <c r="L38" s="57">
        <v>1300000</v>
      </c>
      <c r="M38" s="57">
        <v>1300000</v>
      </c>
      <c r="N38" s="57">
        <v>1300000</v>
      </c>
      <c r="O38" s="57">
        <v>1300000</v>
      </c>
      <c r="P38" s="57">
        <v>1300000</v>
      </c>
      <c r="Q38" s="57">
        <v>1300000</v>
      </c>
      <c r="R38" s="57">
        <v>1300000</v>
      </c>
      <c r="S38" s="45">
        <f t="shared" si="0"/>
        <v>15600000</v>
      </c>
      <c r="T38" s="135">
        <f>S38/12</f>
        <v>1300000</v>
      </c>
      <c r="U38" s="121">
        <f>SUM(S38:T38)</f>
        <v>16900000</v>
      </c>
      <c r="W38" s="27"/>
    </row>
    <row r="39" spans="1:23" s="5" customFormat="1" ht="21.95" customHeight="1" thickBot="1" x14ac:dyDescent="0.25">
      <c r="A39" s="65">
        <v>21</v>
      </c>
      <c r="B39" s="65"/>
      <c r="C39" s="81">
        <v>4127547</v>
      </c>
      <c r="D39" s="110" t="s">
        <v>96</v>
      </c>
      <c r="E39" s="15">
        <v>142</v>
      </c>
      <c r="F39" s="21" t="s">
        <v>26</v>
      </c>
      <c r="G39" s="57"/>
      <c r="H39" s="57"/>
      <c r="I39" s="57"/>
      <c r="J39" s="57"/>
      <c r="K39" s="57"/>
      <c r="L39" s="57"/>
      <c r="M39" s="57"/>
      <c r="N39" s="57">
        <v>2000000</v>
      </c>
      <c r="O39" s="57">
        <v>2000000</v>
      </c>
      <c r="P39" s="57">
        <v>2000000</v>
      </c>
      <c r="Q39" s="57">
        <v>2000000</v>
      </c>
      <c r="R39" s="57">
        <v>2000000</v>
      </c>
      <c r="S39" s="45">
        <f>SUM(N39:R39)</f>
        <v>10000000</v>
      </c>
      <c r="T39" s="135">
        <v>833333</v>
      </c>
      <c r="U39" s="121">
        <f>+S39+T39</f>
        <v>10833333</v>
      </c>
      <c r="W39" s="27"/>
    </row>
    <row r="40" spans="1:23" s="5" customFormat="1" ht="21.95" customHeight="1" thickBot="1" x14ac:dyDescent="0.25">
      <c r="A40" s="65">
        <v>22</v>
      </c>
      <c r="B40" s="65"/>
      <c r="C40" s="81">
        <v>5002920</v>
      </c>
      <c r="D40" s="134" t="s">
        <v>94</v>
      </c>
      <c r="E40" s="15">
        <v>144</v>
      </c>
      <c r="F40" s="21" t="s">
        <v>26</v>
      </c>
      <c r="G40" s="57"/>
      <c r="H40" s="57"/>
      <c r="I40" s="57"/>
      <c r="J40" s="57"/>
      <c r="K40" s="57"/>
      <c r="L40" s="57"/>
      <c r="M40" s="53">
        <v>1500000</v>
      </c>
      <c r="N40" s="53">
        <v>1500000</v>
      </c>
      <c r="O40" s="53">
        <v>1500000</v>
      </c>
      <c r="P40" s="53">
        <v>1500000</v>
      </c>
      <c r="Q40" s="53">
        <v>1500000</v>
      </c>
      <c r="R40" s="53">
        <v>1500000</v>
      </c>
      <c r="S40" s="45">
        <f>SUM(M40:R40)</f>
        <v>9000000</v>
      </c>
      <c r="T40" s="135">
        <v>750000</v>
      </c>
      <c r="U40" s="121">
        <f>+S40+T40</f>
        <v>9750000</v>
      </c>
      <c r="W40" s="27"/>
    </row>
    <row r="41" spans="1:23" s="5" customFormat="1" ht="21.95" customHeight="1" thickBot="1" x14ac:dyDescent="0.25">
      <c r="A41" s="65">
        <v>23</v>
      </c>
      <c r="B41" s="65"/>
      <c r="C41" s="81">
        <v>5469146</v>
      </c>
      <c r="D41" s="72" t="s">
        <v>46</v>
      </c>
      <c r="E41" s="98">
        <v>144</v>
      </c>
      <c r="F41" s="21" t="s">
        <v>26</v>
      </c>
      <c r="G41" s="39">
        <v>1500000</v>
      </c>
      <c r="H41" s="39">
        <v>1500000</v>
      </c>
      <c r="I41" s="39">
        <v>1500000</v>
      </c>
      <c r="J41" s="39">
        <v>1500000</v>
      </c>
      <c r="K41" s="39">
        <v>1500000</v>
      </c>
      <c r="L41" s="39">
        <v>1500000</v>
      </c>
      <c r="M41" s="39">
        <v>1500000</v>
      </c>
      <c r="N41" s="39">
        <v>1500000</v>
      </c>
      <c r="O41" s="39">
        <v>1500000</v>
      </c>
      <c r="P41" s="39">
        <v>1500000</v>
      </c>
      <c r="Q41" s="39">
        <v>1500000</v>
      </c>
      <c r="R41" s="39">
        <v>1500000</v>
      </c>
      <c r="S41" s="45">
        <f t="shared" si="0"/>
        <v>18000000</v>
      </c>
      <c r="T41" s="135">
        <f>S41/12</f>
        <v>1500000</v>
      </c>
      <c r="U41" s="121">
        <f>SUM(S41:T41)</f>
        <v>19500000</v>
      </c>
      <c r="W41" s="27"/>
    </row>
    <row r="42" spans="1:23" s="5" customFormat="1" ht="21.95" customHeight="1" thickBot="1" x14ac:dyDescent="0.25">
      <c r="A42" s="65">
        <v>24</v>
      </c>
      <c r="B42" s="65"/>
      <c r="C42" s="81">
        <v>4384200</v>
      </c>
      <c r="D42" s="71" t="s">
        <v>47</v>
      </c>
      <c r="E42" s="15">
        <v>144</v>
      </c>
      <c r="F42" s="21" t="s">
        <v>26</v>
      </c>
      <c r="G42" s="52">
        <v>1300000</v>
      </c>
      <c r="H42" s="52">
        <v>1300000</v>
      </c>
      <c r="I42" s="52">
        <v>1300000</v>
      </c>
      <c r="J42" s="52">
        <v>1300000</v>
      </c>
      <c r="K42" s="52">
        <v>1300000</v>
      </c>
      <c r="L42" s="52">
        <v>1300000</v>
      </c>
      <c r="M42" s="52">
        <v>1300000</v>
      </c>
      <c r="N42" s="52">
        <v>1300000</v>
      </c>
      <c r="O42" s="52">
        <v>1300000</v>
      </c>
      <c r="P42" s="52">
        <v>1300000</v>
      </c>
      <c r="Q42" s="52">
        <v>1300000</v>
      </c>
      <c r="R42" s="52">
        <v>1300000</v>
      </c>
      <c r="S42" s="45">
        <f t="shared" si="0"/>
        <v>15600000</v>
      </c>
      <c r="T42" s="45">
        <f>S42/12</f>
        <v>1300000</v>
      </c>
      <c r="U42" s="63">
        <f>SUM(S42:T42)</f>
        <v>16900000</v>
      </c>
      <c r="W42" s="27"/>
    </row>
    <row r="43" spans="1:23" s="5" customFormat="1" ht="21.95" customHeight="1" thickBot="1" x14ac:dyDescent="0.25">
      <c r="A43" s="65">
        <v>25</v>
      </c>
      <c r="B43" s="68"/>
      <c r="C43" s="68">
        <v>3464194</v>
      </c>
      <c r="D43" s="71" t="s">
        <v>48</v>
      </c>
      <c r="E43" s="18">
        <v>144</v>
      </c>
      <c r="F43" s="21" t="s">
        <v>26</v>
      </c>
      <c r="G43" s="49">
        <v>1500000</v>
      </c>
      <c r="H43" s="49">
        <v>1500000</v>
      </c>
      <c r="I43" s="49">
        <v>1500000</v>
      </c>
      <c r="J43" s="49">
        <v>1500000</v>
      </c>
      <c r="K43" s="49">
        <v>1500000</v>
      </c>
      <c r="L43" s="49">
        <v>1500000</v>
      </c>
      <c r="M43" s="49">
        <v>1500000</v>
      </c>
      <c r="N43" s="49">
        <v>2500000</v>
      </c>
      <c r="O43" s="49">
        <v>2500000</v>
      </c>
      <c r="P43" s="49">
        <v>2500000</v>
      </c>
      <c r="Q43" s="49">
        <v>2500000</v>
      </c>
      <c r="R43" s="49">
        <v>2500000</v>
      </c>
      <c r="S43" s="45">
        <f t="shared" si="0"/>
        <v>23000000</v>
      </c>
      <c r="T43" s="45">
        <f>S43/12</f>
        <v>1916666.6666666667</v>
      </c>
      <c r="U43" s="62">
        <f>SUM(S43:T43)</f>
        <v>24916666.666666668</v>
      </c>
      <c r="W43" s="27"/>
    </row>
    <row r="44" spans="1:23" s="5" customFormat="1" ht="21.95" customHeight="1" thickBot="1" x14ac:dyDescent="0.25">
      <c r="A44" s="65">
        <v>26</v>
      </c>
      <c r="B44" s="68"/>
      <c r="C44" s="68">
        <v>4159951</v>
      </c>
      <c r="D44" s="71" t="s">
        <v>49</v>
      </c>
      <c r="E44" s="18">
        <v>144</v>
      </c>
      <c r="F44" s="34" t="s">
        <v>26</v>
      </c>
      <c r="G44" s="41">
        <v>1000000</v>
      </c>
      <c r="H44" s="41">
        <v>1000000</v>
      </c>
      <c r="I44" s="41">
        <v>1000000</v>
      </c>
      <c r="J44" s="41">
        <v>1000000</v>
      </c>
      <c r="K44" s="41">
        <v>1000000</v>
      </c>
      <c r="L44" s="41">
        <v>1000000</v>
      </c>
      <c r="M44" s="41">
        <v>1000000</v>
      </c>
      <c r="N44" s="41">
        <v>1000000</v>
      </c>
      <c r="O44" s="41">
        <v>1000000</v>
      </c>
      <c r="P44" s="41">
        <v>1000000</v>
      </c>
      <c r="Q44" s="41">
        <v>1000000</v>
      </c>
      <c r="R44" s="41">
        <v>1000000</v>
      </c>
      <c r="S44" s="45">
        <f t="shared" si="0"/>
        <v>12000000</v>
      </c>
      <c r="T44" s="45">
        <f>S44/12</f>
        <v>1000000</v>
      </c>
      <c r="U44" s="62">
        <f>SUM(S44:T44)</f>
        <v>13000000</v>
      </c>
      <c r="W44" s="27"/>
    </row>
    <row r="45" spans="1:23" s="5" customFormat="1" ht="21.95" customHeight="1" thickBot="1" x14ac:dyDescent="0.25">
      <c r="A45" s="65">
        <v>27</v>
      </c>
      <c r="B45" s="65"/>
      <c r="C45" s="109">
        <v>5225641</v>
      </c>
      <c r="D45" s="110" t="s">
        <v>50</v>
      </c>
      <c r="E45" s="150">
        <v>144</v>
      </c>
      <c r="F45" s="34" t="s">
        <v>26</v>
      </c>
      <c r="G45" s="39">
        <v>1000000</v>
      </c>
      <c r="H45" s="39">
        <v>1000000</v>
      </c>
      <c r="I45" s="39">
        <v>1000000</v>
      </c>
      <c r="J45" s="39">
        <v>1000000</v>
      </c>
      <c r="K45" s="39">
        <v>1000000</v>
      </c>
      <c r="L45" s="39">
        <v>1000000</v>
      </c>
      <c r="M45" s="39">
        <v>1000000</v>
      </c>
      <c r="N45" s="39">
        <v>1000000</v>
      </c>
      <c r="O45" s="39">
        <v>1000000</v>
      </c>
      <c r="P45" s="39">
        <v>1000000</v>
      </c>
      <c r="Q45" s="39">
        <v>1000000</v>
      </c>
      <c r="R45" s="39">
        <v>1000000</v>
      </c>
      <c r="S45" s="45">
        <f t="shared" si="0"/>
        <v>12000000</v>
      </c>
      <c r="T45" s="45">
        <f>S45/12</f>
        <v>1000000</v>
      </c>
      <c r="U45" s="62">
        <f>SUM(S45:T45)</f>
        <v>13000000</v>
      </c>
      <c r="W45" s="27"/>
    </row>
    <row r="46" spans="1:23" s="5" customFormat="1" ht="21.95" customHeight="1" thickBot="1" x14ac:dyDescent="0.25">
      <c r="A46" s="65">
        <v>28</v>
      </c>
      <c r="B46" s="65"/>
      <c r="C46" s="151">
        <v>8071689</v>
      </c>
      <c r="D46" s="134" t="s">
        <v>95</v>
      </c>
      <c r="E46" s="132">
        <v>144</v>
      </c>
      <c r="F46" s="21" t="s">
        <v>26</v>
      </c>
      <c r="G46" s="59"/>
      <c r="H46" s="59"/>
      <c r="I46" s="59"/>
      <c r="J46" s="59"/>
      <c r="K46" s="59"/>
      <c r="L46" s="59"/>
      <c r="M46" s="53">
        <v>2500000</v>
      </c>
      <c r="N46" s="53">
        <v>2500000</v>
      </c>
      <c r="O46" s="53">
        <v>2500000</v>
      </c>
      <c r="P46" s="53">
        <v>2500000</v>
      </c>
      <c r="Q46" s="53">
        <v>2500000</v>
      </c>
      <c r="R46" s="53">
        <v>2500000</v>
      </c>
      <c r="S46" s="45">
        <f>SUM(M46:R46)</f>
        <v>15000000</v>
      </c>
      <c r="T46" s="45">
        <f>S46/12</f>
        <v>1250000</v>
      </c>
      <c r="U46" s="62">
        <f>SUM(S46:T46)</f>
        <v>16250000</v>
      </c>
      <c r="W46" s="27"/>
    </row>
    <row r="47" spans="1:23" s="5" customFormat="1" ht="21.95" customHeight="1" thickBot="1" x14ac:dyDescent="0.25">
      <c r="A47" s="65">
        <v>29</v>
      </c>
      <c r="B47" s="65"/>
      <c r="C47" s="109">
        <v>5394343</v>
      </c>
      <c r="D47" s="110" t="s">
        <v>51</v>
      </c>
      <c r="E47" s="18">
        <v>144</v>
      </c>
      <c r="F47" s="21" t="s">
        <v>26</v>
      </c>
      <c r="G47" s="59">
        <v>1500000</v>
      </c>
      <c r="H47" s="59">
        <v>1500000</v>
      </c>
      <c r="I47" s="59">
        <v>1500000</v>
      </c>
      <c r="J47" s="59">
        <v>1500000</v>
      </c>
      <c r="K47" s="59">
        <v>1500000</v>
      </c>
      <c r="L47" s="59">
        <v>1500000</v>
      </c>
      <c r="M47" s="59">
        <v>1500000</v>
      </c>
      <c r="N47" s="59">
        <v>1500000</v>
      </c>
      <c r="O47" s="59">
        <v>1500000</v>
      </c>
      <c r="P47" s="59">
        <v>1500000</v>
      </c>
      <c r="Q47" s="59">
        <v>1500000</v>
      </c>
      <c r="R47" s="59">
        <v>1500000</v>
      </c>
      <c r="S47" s="45">
        <f t="shared" si="0"/>
        <v>18000000</v>
      </c>
      <c r="T47" s="45">
        <f>S47/12</f>
        <v>1500000</v>
      </c>
      <c r="U47" s="62">
        <f>SUM(S47:T47)</f>
        <v>19500000</v>
      </c>
      <c r="W47" s="27"/>
    </row>
    <row r="48" spans="1:23" s="5" customFormat="1" ht="21.95" customHeight="1" thickBot="1" x14ac:dyDescent="0.25">
      <c r="A48" s="66">
        <v>30</v>
      </c>
      <c r="B48" s="66"/>
      <c r="C48" s="109">
        <v>5890655</v>
      </c>
      <c r="D48" s="110" t="s">
        <v>102</v>
      </c>
      <c r="E48" s="15">
        <v>144</v>
      </c>
      <c r="F48" s="103" t="s">
        <v>26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>
        <v>1000000</v>
      </c>
      <c r="R48" s="59">
        <v>1000000</v>
      </c>
      <c r="S48" s="45">
        <f>SUM(Q48:R48)</f>
        <v>2000000</v>
      </c>
      <c r="T48" s="45">
        <f>S48/12</f>
        <v>166666.66666666666</v>
      </c>
      <c r="U48" s="62">
        <f>SUM(S48:T48)</f>
        <v>2166666.6666666665</v>
      </c>
      <c r="W48" s="27"/>
    </row>
    <row r="49" spans="1:25" s="5" customFormat="1" ht="21.95" customHeight="1" x14ac:dyDescent="0.2">
      <c r="A49" s="66">
        <v>31</v>
      </c>
      <c r="B49" s="66"/>
      <c r="C49" s="109">
        <v>1477033</v>
      </c>
      <c r="D49" s="110" t="s">
        <v>98</v>
      </c>
      <c r="E49" s="15">
        <v>144</v>
      </c>
      <c r="F49" s="103" t="s">
        <v>26</v>
      </c>
      <c r="G49" s="59"/>
      <c r="H49" s="59"/>
      <c r="I49" s="59"/>
      <c r="J49" s="59"/>
      <c r="K49" s="59"/>
      <c r="L49" s="59"/>
      <c r="M49" s="59"/>
      <c r="N49" s="59"/>
      <c r="O49" s="59">
        <v>2000000</v>
      </c>
      <c r="P49" s="59">
        <v>2000000</v>
      </c>
      <c r="Q49" s="59">
        <v>2000000</v>
      </c>
      <c r="S49" s="59">
        <f>SUM(O49:Q49)</f>
        <v>6000000</v>
      </c>
      <c r="T49" s="45">
        <v>500000</v>
      </c>
      <c r="U49" s="62">
        <f>+S49+T49</f>
        <v>6500000</v>
      </c>
      <c r="W49" s="27"/>
    </row>
    <row r="50" spans="1:25" s="5" customFormat="1" ht="21.95" customHeight="1" thickBot="1" x14ac:dyDescent="0.25">
      <c r="A50" s="108">
        <v>32</v>
      </c>
      <c r="B50" s="108"/>
      <c r="C50" s="109">
        <v>5855550</v>
      </c>
      <c r="D50" s="110" t="s">
        <v>52</v>
      </c>
      <c r="E50" s="15">
        <v>144</v>
      </c>
      <c r="F50" s="38" t="s">
        <v>26</v>
      </c>
      <c r="G50" s="50">
        <v>1700000</v>
      </c>
      <c r="H50" s="50">
        <v>1700000</v>
      </c>
      <c r="I50" s="50">
        <v>1700000</v>
      </c>
      <c r="J50" s="50">
        <v>1700000</v>
      </c>
      <c r="K50" s="50">
        <v>2000000</v>
      </c>
      <c r="L50" s="50">
        <v>2000000</v>
      </c>
      <c r="M50" s="50">
        <v>2000000</v>
      </c>
      <c r="N50" s="50">
        <v>2000000</v>
      </c>
      <c r="O50" s="50">
        <v>2000000</v>
      </c>
      <c r="P50" s="50">
        <v>2000000</v>
      </c>
      <c r="Q50" s="50">
        <v>2000000</v>
      </c>
      <c r="R50" s="50">
        <v>2000000</v>
      </c>
      <c r="S50" s="45">
        <f t="shared" si="0"/>
        <v>22800000</v>
      </c>
      <c r="T50" s="45">
        <f>S50/12</f>
        <v>1900000</v>
      </c>
      <c r="U50" s="121">
        <f>SUM(S50:T50)</f>
        <v>24700000</v>
      </c>
      <c r="W50" s="27"/>
      <c r="Y50" s="27"/>
    </row>
    <row r="51" spans="1:25" s="5" customFormat="1" ht="21.95" customHeight="1" thickBot="1" x14ac:dyDescent="0.25">
      <c r="A51" s="108">
        <v>33</v>
      </c>
      <c r="B51" s="109"/>
      <c r="C51" s="109">
        <v>4549898</v>
      </c>
      <c r="D51" s="110" t="s">
        <v>53</v>
      </c>
      <c r="E51" s="18">
        <v>144</v>
      </c>
      <c r="F51" s="21" t="s">
        <v>26</v>
      </c>
      <c r="G51" s="53">
        <v>2500000</v>
      </c>
      <c r="H51" s="53">
        <v>2500000</v>
      </c>
      <c r="I51" s="53">
        <v>2500000</v>
      </c>
      <c r="J51" s="53">
        <v>2500000</v>
      </c>
      <c r="K51" s="53">
        <v>2500000</v>
      </c>
      <c r="L51" s="53">
        <v>2500000</v>
      </c>
      <c r="M51" s="53">
        <v>2500000</v>
      </c>
      <c r="N51" s="53">
        <v>2500000</v>
      </c>
      <c r="O51" s="53"/>
      <c r="P51" s="53"/>
      <c r="Q51" s="53"/>
      <c r="R51" s="53"/>
      <c r="S51" s="43">
        <f t="shared" si="0"/>
        <v>20000000</v>
      </c>
      <c r="T51" s="43">
        <f>S51/12</f>
        <v>1666666.6666666667</v>
      </c>
      <c r="U51" s="121">
        <f>+S51+T51</f>
        <v>21666666.666666668</v>
      </c>
      <c r="W51" s="27"/>
    </row>
    <row r="52" spans="1:25" s="5" customFormat="1" ht="21.95" customHeight="1" x14ac:dyDescent="0.2">
      <c r="A52" s="108">
        <v>34</v>
      </c>
      <c r="B52" s="109"/>
      <c r="C52" s="109">
        <v>2830666</v>
      </c>
      <c r="D52" s="110" t="s">
        <v>54</v>
      </c>
      <c r="E52" s="19">
        <v>144</v>
      </c>
      <c r="F52" s="36" t="s">
        <v>26</v>
      </c>
      <c r="G52" s="39">
        <v>1600000</v>
      </c>
      <c r="H52" s="39">
        <v>1600000</v>
      </c>
      <c r="I52" s="39">
        <v>1600000</v>
      </c>
      <c r="J52" s="39">
        <v>1600000</v>
      </c>
      <c r="K52" s="39">
        <v>1600000</v>
      </c>
      <c r="L52" s="39">
        <v>1600000</v>
      </c>
      <c r="M52" s="39">
        <v>1600000</v>
      </c>
      <c r="N52" s="39">
        <v>1600000</v>
      </c>
      <c r="O52" s="39">
        <v>1600000</v>
      </c>
      <c r="P52" s="39">
        <v>1600000</v>
      </c>
      <c r="Q52" s="39">
        <v>1600000</v>
      </c>
      <c r="R52" s="39">
        <v>1600000</v>
      </c>
      <c r="S52" s="45">
        <f t="shared" si="0"/>
        <v>19200000</v>
      </c>
      <c r="T52" s="45">
        <f>S52/12</f>
        <v>1600000</v>
      </c>
      <c r="U52" s="121">
        <f>SUM(S52:T52)</f>
        <v>20800000</v>
      </c>
      <c r="W52" s="27"/>
    </row>
    <row r="53" spans="1:25" s="5" customFormat="1" ht="21.95" customHeight="1" thickBot="1" x14ac:dyDescent="0.25">
      <c r="A53" s="108">
        <v>35</v>
      </c>
      <c r="B53" s="108"/>
      <c r="C53" s="114">
        <v>5690336</v>
      </c>
      <c r="D53" s="110" t="s">
        <v>55</v>
      </c>
      <c r="E53" s="18">
        <v>144</v>
      </c>
      <c r="F53" s="37" t="s">
        <v>26</v>
      </c>
      <c r="G53" s="58">
        <v>1600000</v>
      </c>
      <c r="H53" s="58">
        <v>1600000</v>
      </c>
      <c r="I53" s="58">
        <v>1600000</v>
      </c>
      <c r="J53" s="58">
        <v>1600000</v>
      </c>
      <c r="K53" s="58">
        <v>1600000</v>
      </c>
      <c r="L53" s="58">
        <v>1600000</v>
      </c>
      <c r="M53" s="58">
        <v>1600000</v>
      </c>
      <c r="N53" s="58">
        <v>1600000</v>
      </c>
      <c r="O53" s="58">
        <v>1000000</v>
      </c>
      <c r="P53" s="58">
        <v>1000000</v>
      </c>
      <c r="Q53" s="58"/>
      <c r="R53" s="58"/>
      <c r="S53" s="51">
        <f t="shared" si="0"/>
        <v>14800000</v>
      </c>
      <c r="T53" s="43">
        <f>S53/12</f>
        <v>1233333.3333333333</v>
      </c>
      <c r="U53" s="121">
        <f>+S53+T53</f>
        <v>16033333.333333334</v>
      </c>
      <c r="W53" s="27"/>
    </row>
    <row r="54" spans="1:25" s="5" customFormat="1" ht="21.95" customHeight="1" thickBot="1" x14ac:dyDescent="0.25">
      <c r="A54" s="108">
        <v>36</v>
      </c>
      <c r="B54" s="108"/>
      <c r="C54" s="114">
        <v>2826520</v>
      </c>
      <c r="D54" s="110" t="s">
        <v>56</v>
      </c>
      <c r="E54" s="15">
        <v>144</v>
      </c>
      <c r="F54" s="103" t="s">
        <v>26</v>
      </c>
      <c r="G54" s="57">
        <v>2000000</v>
      </c>
      <c r="H54" s="57">
        <v>2000000</v>
      </c>
      <c r="I54" s="57">
        <v>2000000</v>
      </c>
      <c r="J54" s="57">
        <v>2000000</v>
      </c>
      <c r="K54" s="57">
        <v>2000000</v>
      </c>
      <c r="L54" s="57">
        <v>2000000</v>
      </c>
      <c r="M54" s="57">
        <v>2000000</v>
      </c>
      <c r="N54" s="57">
        <v>2000000</v>
      </c>
      <c r="O54" s="57">
        <v>2000000</v>
      </c>
      <c r="P54" s="57">
        <v>2000000</v>
      </c>
      <c r="Q54" s="57">
        <v>2000000</v>
      </c>
      <c r="R54" s="57">
        <v>2000000</v>
      </c>
      <c r="S54" s="43">
        <f t="shared" si="0"/>
        <v>24000000</v>
      </c>
      <c r="T54" s="43">
        <f>S54/12</f>
        <v>2000000</v>
      </c>
      <c r="U54" s="121">
        <f>+S54+T54</f>
        <v>26000000</v>
      </c>
      <c r="W54" s="27"/>
    </row>
    <row r="55" spans="1:25" s="5" customFormat="1" ht="21.95" customHeight="1" x14ac:dyDescent="0.2">
      <c r="A55" s="129"/>
      <c r="B55" s="129"/>
      <c r="C55" s="130"/>
      <c r="D55" s="131"/>
      <c r="E55" s="98">
        <v>112</v>
      </c>
      <c r="F55" s="34" t="s">
        <v>79</v>
      </c>
      <c r="G55" s="55"/>
      <c r="H55" s="55"/>
      <c r="I55" s="55"/>
      <c r="J55" s="55"/>
      <c r="K55" s="55"/>
      <c r="L55" s="55"/>
      <c r="M55" s="39">
        <v>2152000</v>
      </c>
      <c r="N55" s="39">
        <v>2152000</v>
      </c>
      <c r="O55" s="39">
        <v>2152000</v>
      </c>
      <c r="P55" s="39">
        <v>2152000</v>
      </c>
      <c r="Q55" s="39">
        <v>2152000</v>
      </c>
      <c r="R55" s="39">
        <v>2152000</v>
      </c>
      <c r="S55" s="45">
        <f t="shared" si="0"/>
        <v>12912000</v>
      </c>
      <c r="T55" s="45">
        <f>S55/12</f>
        <v>1076000</v>
      </c>
      <c r="U55" s="121">
        <f>+S55+T55</f>
        <v>13988000</v>
      </c>
      <c r="W55" s="27"/>
    </row>
    <row r="56" spans="1:25" s="5" customFormat="1" ht="21.75" customHeight="1" thickBot="1" x14ac:dyDescent="0.25">
      <c r="A56" s="129"/>
      <c r="B56" s="129"/>
      <c r="C56" s="130"/>
      <c r="D56" s="131"/>
      <c r="E56" s="15">
        <v>113</v>
      </c>
      <c r="F56" s="34" t="s">
        <v>20</v>
      </c>
      <c r="G56" s="39"/>
      <c r="H56" s="39"/>
      <c r="I56" s="53"/>
      <c r="J56" s="39"/>
      <c r="K56" s="39"/>
      <c r="L56" s="39"/>
      <c r="M56" s="41">
        <v>1266000</v>
      </c>
      <c r="N56" s="41">
        <v>1266000</v>
      </c>
      <c r="O56" s="41">
        <v>1266000</v>
      </c>
      <c r="P56" s="41">
        <v>1266000</v>
      </c>
      <c r="Q56" s="41">
        <v>1266000</v>
      </c>
      <c r="R56" s="41">
        <v>1266000</v>
      </c>
      <c r="S56" s="45">
        <f t="shared" si="0"/>
        <v>7596000</v>
      </c>
      <c r="T56" s="40">
        <f>S56/12</f>
        <v>633000</v>
      </c>
      <c r="U56" s="121">
        <f>+S56+T56</f>
        <v>8229000</v>
      </c>
      <c r="W56" s="27"/>
    </row>
    <row r="57" spans="1:25" s="5" customFormat="1" ht="21.95" customHeight="1" x14ac:dyDescent="0.2">
      <c r="A57" s="125">
        <v>37</v>
      </c>
      <c r="B57" s="128"/>
      <c r="C57" s="143">
        <v>1596937</v>
      </c>
      <c r="D57" s="110" t="s">
        <v>57</v>
      </c>
      <c r="E57" s="15">
        <v>144</v>
      </c>
      <c r="F57" s="34" t="s">
        <v>26</v>
      </c>
      <c r="G57" s="49">
        <v>1600000</v>
      </c>
      <c r="H57" s="49">
        <v>1600000</v>
      </c>
      <c r="I57" s="49">
        <v>1600000</v>
      </c>
      <c r="J57" s="49">
        <v>1600000</v>
      </c>
      <c r="K57" s="49">
        <v>1600000</v>
      </c>
      <c r="L57" s="49">
        <v>1600000</v>
      </c>
      <c r="M57" s="53"/>
      <c r="N57" s="53"/>
      <c r="O57" s="53"/>
      <c r="P57" s="53"/>
      <c r="Q57" s="53"/>
      <c r="R57" s="53"/>
      <c r="S57" s="45">
        <f t="shared" si="0"/>
        <v>9600000</v>
      </c>
      <c r="T57" s="45">
        <f>S57/12</f>
        <v>800000</v>
      </c>
      <c r="U57" s="121">
        <f>SUM(S57:T57)</f>
        <v>10400000</v>
      </c>
      <c r="W57" s="27"/>
    </row>
    <row r="58" spans="1:25" s="5" customFormat="1" ht="21.95" customHeight="1" x14ac:dyDescent="0.2">
      <c r="A58" s="108">
        <v>38</v>
      </c>
      <c r="B58" s="109"/>
      <c r="C58" s="145">
        <v>4159812</v>
      </c>
      <c r="D58" s="110" t="s">
        <v>58</v>
      </c>
      <c r="E58" s="16">
        <v>144</v>
      </c>
      <c r="F58" s="103" t="s">
        <v>26</v>
      </c>
      <c r="G58" s="113">
        <v>800000</v>
      </c>
      <c r="H58" s="113">
        <v>800000</v>
      </c>
      <c r="I58" s="113">
        <v>800000</v>
      </c>
      <c r="J58" s="113">
        <v>800000</v>
      </c>
      <c r="K58" s="113">
        <v>800000</v>
      </c>
      <c r="L58" s="113">
        <v>800000</v>
      </c>
      <c r="M58" s="113">
        <v>800000</v>
      </c>
      <c r="N58" s="113">
        <v>800000</v>
      </c>
      <c r="O58" s="113">
        <v>800000</v>
      </c>
      <c r="P58" s="113">
        <v>800000</v>
      </c>
      <c r="Q58" s="113">
        <v>800000</v>
      </c>
      <c r="R58" s="113">
        <v>800000</v>
      </c>
      <c r="S58" s="40">
        <f t="shared" si="0"/>
        <v>9600000</v>
      </c>
      <c r="T58" s="40">
        <f>S58/12</f>
        <v>800000</v>
      </c>
      <c r="U58" s="121">
        <f>+S58+T58</f>
        <v>10400000</v>
      </c>
      <c r="W58" s="27"/>
    </row>
    <row r="59" spans="1:25" s="5" customFormat="1" ht="21.95" customHeight="1" x14ac:dyDescent="0.2">
      <c r="A59" s="108">
        <v>39</v>
      </c>
      <c r="B59" s="108"/>
      <c r="C59" s="109">
        <v>2302067</v>
      </c>
      <c r="D59" s="110" t="s">
        <v>59</v>
      </c>
      <c r="E59" s="15">
        <v>144</v>
      </c>
      <c r="F59" s="34" t="s">
        <v>26</v>
      </c>
      <c r="G59" s="53">
        <v>600000</v>
      </c>
      <c r="H59" s="53">
        <v>600000</v>
      </c>
      <c r="I59" s="53">
        <v>600000</v>
      </c>
      <c r="J59" s="53">
        <v>600000</v>
      </c>
      <c r="K59" s="53">
        <v>600000</v>
      </c>
      <c r="L59" s="53">
        <v>600000</v>
      </c>
      <c r="M59" s="53">
        <v>600000</v>
      </c>
      <c r="N59" s="53">
        <v>600000</v>
      </c>
      <c r="O59" s="53">
        <v>600000</v>
      </c>
      <c r="P59" s="53">
        <v>600000</v>
      </c>
      <c r="Q59" s="53">
        <v>600000</v>
      </c>
      <c r="R59" s="53">
        <v>600000</v>
      </c>
      <c r="S59" s="40">
        <f t="shared" si="0"/>
        <v>7200000</v>
      </c>
      <c r="T59" s="40">
        <f>S59/12</f>
        <v>600000</v>
      </c>
      <c r="U59" s="121">
        <f>SUM(S59:T59)</f>
        <v>7800000</v>
      </c>
      <c r="W59" s="27"/>
    </row>
    <row r="60" spans="1:25" s="5" customFormat="1" ht="21.95" customHeight="1" x14ac:dyDescent="0.2">
      <c r="A60" s="108">
        <v>40</v>
      </c>
      <c r="B60" s="108"/>
      <c r="C60" s="109">
        <v>6776467</v>
      </c>
      <c r="D60" s="110" t="s">
        <v>60</v>
      </c>
      <c r="E60" s="15">
        <v>144</v>
      </c>
      <c r="F60" s="34" t="s">
        <v>26</v>
      </c>
      <c r="G60" s="53">
        <v>2000000</v>
      </c>
      <c r="H60" s="53">
        <v>2000000</v>
      </c>
      <c r="I60" s="53">
        <v>2000000</v>
      </c>
      <c r="J60" s="53">
        <v>2000000</v>
      </c>
      <c r="K60" s="53">
        <v>2000000</v>
      </c>
      <c r="L60" s="53">
        <v>2000000</v>
      </c>
      <c r="M60" s="53">
        <v>2000000</v>
      </c>
      <c r="N60" s="53">
        <v>2000000</v>
      </c>
      <c r="O60" s="53">
        <v>2000000</v>
      </c>
      <c r="P60" s="53">
        <v>2000000</v>
      </c>
      <c r="Q60" s="53">
        <v>2000000</v>
      </c>
      <c r="R60" s="53">
        <v>2000000</v>
      </c>
      <c r="S60" s="40">
        <f t="shared" ref="S60:S67" si="1">SUM(G60:R60)</f>
        <v>24000000</v>
      </c>
      <c r="T60" s="40">
        <f>S60/12</f>
        <v>2000000</v>
      </c>
      <c r="U60" s="121">
        <f>+S60+T60</f>
        <v>26000000</v>
      </c>
      <c r="W60" s="27"/>
    </row>
    <row r="61" spans="1:25" s="5" customFormat="1" ht="21.95" customHeight="1" x14ac:dyDescent="0.2">
      <c r="A61" s="108">
        <v>41</v>
      </c>
      <c r="B61" s="108"/>
      <c r="C61" s="109">
        <v>1371255</v>
      </c>
      <c r="D61" s="110" t="s">
        <v>61</v>
      </c>
      <c r="E61" s="15">
        <v>144</v>
      </c>
      <c r="F61" s="34" t="s">
        <v>26</v>
      </c>
      <c r="G61" s="53">
        <v>2000000</v>
      </c>
      <c r="H61" s="53">
        <v>2000000</v>
      </c>
      <c r="I61" s="53">
        <v>2000000</v>
      </c>
      <c r="J61" s="53">
        <v>2000000</v>
      </c>
      <c r="K61" s="53">
        <v>2000000</v>
      </c>
      <c r="L61" s="53">
        <v>2000000</v>
      </c>
      <c r="M61" s="53">
        <v>2000000</v>
      </c>
      <c r="N61" s="53">
        <v>2000000</v>
      </c>
      <c r="O61" s="53">
        <v>2000000</v>
      </c>
      <c r="P61" s="53">
        <v>2000000</v>
      </c>
      <c r="Q61" s="53">
        <v>2000000</v>
      </c>
      <c r="R61" s="53">
        <v>2000000</v>
      </c>
      <c r="S61" s="40">
        <f t="shared" si="1"/>
        <v>24000000</v>
      </c>
      <c r="T61" s="40">
        <f>S61/12</f>
        <v>2000000</v>
      </c>
      <c r="U61" s="121">
        <f>+S61+T61</f>
        <v>26000000</v>
      </c>
      <c r="W61" s="27"/>
    </row>
    <row r="62" spans="1:25" s="5" customFormat="1" ht="21.95" customHeight="1" x14ac:dyDescent="0.2">
      <c r="A62" s="108">
        <v>42</v>
      </c>
      <c r="B62" s="108"/>
      <c r="C62" s="109">
        <v>1623581</v>
      </c>
      <c r="D62" s="110" t="s">
        <v>62</v>
      </c>
      <c r="E62" s="15">
        <v>144</v>
      </c>
      <c r="F62" s="34" t="s">
        <v>26</v>
      </c>
      <c r="G62" s="53">
        <v>3000000</v>
      </c>
      <c r="H62" s="53">
        <v>3000000</v>
      </c>
      <c r="I62" s="53">
        <v>3000000</v>
      </c>
      <c r="J62" s="53">
        <v>3000000</v>
      </c>
      <c r="K62" s="53">
        <v>3000000</v>
      </c>
      <c r="L62" s="53">
        <v>3000000</v>
      </c>
      <c r="M62" s="53">
        <v>3000000</v>
      </c>
      <c r="N62" s="53">
        <v>3000000</v>
      </c>
      <c r="O62" s="53">
        <v>3000000</v>
      </c>
      <c r="P62" s="53">
        <v>3000000</v>
      </c>
      <c r="Q62" s="53">
        <v>3000000</v>
      </c>
      <c r="R62" s="53">
        <v>3000000</v>
      </c>
      <c r="S62" s="40">
        <f t="shared" si="1"/>
        <v>36000000</v>
      </c>
      <c r="T62" s="40">
        <f>S62/12</f>
        <v>3000000</v>
      </c>
      <c r="U62" s="121">
        <f>+S62+T62</f>
        <v>39000000</v>
      </c>
      <c r="W62" s="27"/>
    </row>
    <row r="63" spans="1:25" s="5" customFormat="1" ht="21.95" customHeight="1" x14ac:dyDescent="0.2">
      <c r="A63" s="108">
        <v>43</v>
      </c>
      <c r="B63" s="108"/>
      <c r="C63" s="109">
        <v>699347</v>
      </c>
      <c r="D63" s="110" t="s">
        <v>63</v>
      </c>
      <c r="E63" s="15">
        <v>144</v>
      </c>
      <c r="F63" s="34" t="s">
        <v>26</v>
      </c>
      <c r="G63" s="53">
        <v>2800000</v>
      </c>
      <c r="H63" s="53">
        <v>2800000</v>
      </c>
      <c r="I63" s="53">
        <v>2800000</v>
      </c>
      <c r="J63" s="53">
        <v>2800000</v>
      </c>
      <c r="K63" s="53">
        <v>2800000</v>
      </c>
      <c r="L63" s="53">
        <v>2800000</v>
      </c>
      <c r="M63" s="53">
        <v>2800000</v>
      </c>
      <c r="N63" s="53">
        <v>2800000</v>
      </c>
      <c r="O63" s="53">
        <v>2800000</v>
      </c>
      <c r="P63" s="53">
        <v>2800000</v>
      </c>
      <c r="Q63" s="53">
        <v>2800000</v>
      </c>
      <c r="R63" s="53">
        <v>2800000</v>
      </c>
      <c r="S63" s="40">
        <f t="shared" si="1"/>
        <v>33600000</v>
      </c>
      <c r="T63" s="40">
        <f>S63/12</f>
        <v>2800000</v>
      </c>
      <c r="U63" s="121">
        <f>+S63+T63</f>
        <v>36400000</v>
      </c>
      <c r="W63" s="27"/>
    </row>
    <row r="64" spans="1:25" s="5" customFormat="1" ht="21.95" customHeight="1" x14ac:dyDescent="0.2">
      <c r="A64" s="108">
        <v>44</v>
      </c>
      <c r="B64" s="108"/>
      <c r="C64" s="109">
        <v>4121335</v>
      </c>
      <c r="D64" s="110" t="s">
        <v>64</v>
      </c>
      <c r="E64" s="15">
        <v>144</v>
      </c>
      <c r="F64" s="34" t="s">
        <v>26</v>
      </c>
      <c r="G64" s="53">
        <v>2000000</v>
      </c>
      <c r="H64" s="53">
        <v>2000000</v>
      </c>
      <c r="I64" s="53">
        <v>2000000</v>
      </c>
      <c r="J64" s="53">
        <v>2000000</v>
      </c>
      <c r="K64" s="53">
        <v>2000000</v>
      </c>
      <c r="L64" s="53">
        <v>2000000</v>
      </c>
      <c r="M64" s="53">
        <v>2000000</v>
      </c>
      <c r="N64" s="53">
        <v>2000000</v>
      </c>
      <c r="O64" s="53">
        <v>2000000</v>
      </c>
      <c r="P64" s="53">
        <v>2000000</v>
      </c>
      <c r="Q64" s="53">
        <v>2000000</v>
      </c>
      <c r="R64" s="53">
        <v>2000000</v>
      </c>
      <c r="S64" s="40">
        <f t="shared" si="1"/>
        <v>24000000</v>
      </c>
      <c r="T64" s="40">
        <f>S64/12</f>
        <v>2000000</v>
      </c>
      <c r="U64" s="121">
        <f>+S64+T64</f>
        <v>26000000</v>
      </c>
      <c r="W64" s="27"/>
    </row>
    <row r="65" spans="1:23" s="5" customFormat="1" ht="21.95" customHeight="1" x14ac:dyDescent="0.2">
      <c r="A65" s="108">
        <v>45</v>
      </c>
      <c r="B65" s="108"/>
      <c r="C65" s="109">
        <v>3722540</v>
      </c>
      <c r="D65" s="110" t="s">
        <v>65</v>
      </c>
      <c r="E65" s="15">
        <v>144</v>
      </c>
      <c r="F65" s="34" t="s">
        <v>26</v>
      </c>
      <c r="G65" s="53">
        <v>2500000</v>
      </c>
      <c r="H65" s="53">
        <v>2500000</v>
      </c>
      <c r="I65" s="53">
        <v>2500000</v>
      </c>
      <c r="J65" s="53">
        <v>2500000</v>
      </c>
      <c r="K65" s="53">
        <v>2500000</v>
      </c>
      <c r="L65" s="53">
        <v>2500000</v>
      </c>
      <c r="M65" s="53">
        <v>2500000</v>
      </c>
      <c r="N65" s="53">
        <v>2500000</v>
      </c>
      <c r="O65" s="53">
        <v>2500000</v>
      </c>
      <c r="P65" s="53">
        <v>2500000</v>
      </c>
      <c r="Q65" s="53">
        <v>2500000</v>
      </c>
      <c r="R65" s="53">
        <v>2500000</v>
      </c>
      <c r="S65" s="40">
        <f t="shared" si="1"/>
        <v>30000000</v>
      </c>
      <c r="T65" s="40">
        <f>S65/12</f>
        <v>2500000</v>
      </c>
      <c r="U65" s="121">
        <f>+S65+T65</f>
        <v>32500000</v>
      </c>
      <c r="W65" s="27"/>
    </row>
    <row r="66" spans="1:23" s="5" customFormat="1" ht="21.95" customHeight="1" x14ac:dyDescent="0.2">
      <c r="A66" s="108">
        <v>46</v>
      </c>
      <c r="B66" s="108"/>
      <c r="C66" s="109">
        <v>5406235</v>
      </c>
      <c r="D66" s="110" t="s">
        <v>66</v>
      </c>
      <c r="E66" s="15">
        <v>144</v>
      </c>
      <c r="F66" s="34" t="s">
        <v>26</v>
      </c>
      <c r="G66" s="53">
        <v>2000000</v>
      </c>
      <c r="H66" s="53">
        <v>2000000</v>
      </c>
      <c r="I66" s="53">
        <v>2000000</v>
      </c>
      <c r="J66" s="53">
        <v>2000000</v>
      </c>
      <c r="K66" s="53">
        <v>2000000</v>
      </c>
      <c r="L66" s="53">
        <v>2000000</v>
      </c>
      <c r="M66" s="53">
        <v>2000000</v>
      </c>
      <c r="N66" s="53">
        <v>2000000</v>
      </c>
      <c r="O66" s="53">
        <v>2000000</v>
      </c>
      <c r="P66" s="53">
        <v>2000000</v>
      </c>
      <c r="Q66" s="53">
        <v>2000000</v>
      </c>
      <c r="R66" s="53">
        <v>2000000</v>
      </c>
      <c r="S66" s="40">
        <f t="shared" si="1"/>
        <v>24000000</v>
      </c>
      <c r="T66" s="40">
        <f>S66/12</f>
        <v>2000000</v>
      </c>
      <c r="U66" s="121">
        <f>+S66+T66</f>
        <v>26000000</v>
      </c>
      <c r="W66" s="27"/>
    </row>
    <row r="67" spans="1:23" s="5" customFormat="1" ht="21.95" customHeight="1" x14ac:dyDescent="0.2">
      <c r="A67" s="108">
        <v>47</v>
      </c>
      <c r="B67" s="108"/>
      <c r="C67" s="109">
        <v>1297622</v>
      </c>
      <c r="D67" s="110" t="s">
        <v>67</v>
      </c>
      <c r="E67" s="15">
        <v>144</v>
      </c>
      <c r="F67" s="34" t="s">
        <v>26</v>
      </c>
      <c r="G67" s="53">
        <v>1200000</v>
      </c>
      <c r="H67" s="53">
        <v>1200000</v>
      </c>
      <c r="I67" s="53">
        <v>1200000</v>
      </c>
      <c r="J67" s="53">
        <v>1200000</v>
      </c>
      <c r="K67" s="53">
        <v>1200000</v>
      </c>
      <c r="L67" s="53">
        <v>1200000</v>
      </c>
      <c r="M67" s="53">
        <v>1200000</v>
      </c>
      <c r="N67" s="53">
        <v>1200000</v>
      </c>
      <c r="O67" s="53">
        <v>1200000</v>
      </c>
      <c r="P67" s="53">
        <v>1200000</v>
      </c>
      <c r="Q67" s="53">
        <v>1200000</v>
      </c>
      <c r="R67" s="53">
        <v>1200000</v>
      </c>
      <c r="S67" s="40">
        <f t="shared" si="1"/>
        <v>14400000</v>
      </c>
      <c r="T67" s="40">
        <f>S67/12</f>
        <v>1200000</v>
      </c>
      <c r="U67" s="121">
        <f>+S67+T67</f>
        <v>15600000</v>
      </c>
      <c r="W67" s="27"/>
    </row>
    <row r="68" spans="1:23" s="5" customFormat="1" ht="21.95" customHeight="1" x14ac:dyDescent="0.2">
      <c r="A68" s="108">
        <v>48</v>
      </c>
      <c r="B68" s="108"/>
      <c r="C68" s="109">
        <v>6003621</v>
      </c>
      <c r="D68" s="110" t="s">
        <v>68</v>
      </c>
      <c r="E68" s="15">
        <v>144</v>
      </c>
      <c r="F68" s="34" t="s">
        <v>26</v>
      </c>
      <c r="G68" s="53">
        <v>1650000</v>
      </c>
      <c r="H68" s="53">
        <v>1650000</v>
      </c>
      <c r="I68" s="53" t="s">
        <v>92</v>
      </c>
      <c r="J68" s="53" t="s">
        <v>92</v>
      </c>
      <c r="K68" s="53" t="s">
        <v>92</v>
      </c>
      <c r="L68" s="53" t="s">
        <v>92</v>
      </c>
      <c r="M68" s="53" t="s">
        <v>92</v>
      </c>
      <c r="N68" s="53" t="s">
        <v>92</v>
      </c>
      <c r="O68" s="53" t="s">
        <v>92</v>
      </c>
      <c r="P68" s="53" t="s">
        <v>92</v>
      </c>
      <c r="Q68" s="53" t="s">
        <v>92</v>
      </c>
      <c r="R68" s="53" t="s">
        <v>92</v>
      </c>
      <c r="S68" s="40">
        <f>SUM(G68:H68)</f>
        <v>3300000</v>
      </c>
      <c r="T68" s="40">
        <f>S68/12</f>
        <v>275000</v>
      </c>
      <c r="U68" s="121">
        <f>+S68+T68</f>
        <v>3575000</v>
      </c>
      <c r="W68" s="27"/>
    </row>
    <row r="69" spans="1:23" s="5" customFormat="1" ht="21.95" customHeight="1" x14ac:dyDescent="0.2">
      <c r="A69" s="108">
        <v>49</v>
      </c>
      <c r="B69" s="108"/>
      <c r="C69" s="109">
        <v>2801313</v>
      </c>
      <c r="D69" s="110" t="s">
        <v>69</v>
      </c>
      <c r="E69" s="15">
        <v>144</v>
      </c>
      <c r="F69" s="34" t="s">
        <v>26</v>
      </c>
      <c r="G69" s="53">
        <v>1650000</v>
      </c>
      <c r="H69" s="53">
        <v>1650000</v>
      </c>
      <c r="I69" s="53">
        <v>1650000</v>
      </c>
      <c r="J69" s="53">
        <v>1650000</v>
      </c>
      <c r="K69" s="53">
        <v>1650000</v>
      </c>
      <c r="L69" s="53">
        <v>1650000</v>
      </c>
      <c r="M69" s="53">
        <v>1650000</v>
      </c>
      <c r="N69" s="53">
        <v>1650000</v>
      </c>
      <c r="O69" s="53">
        <v>1650000</v>
      </c>
      <c r="P69" s="53">
        <v>1650000</v>
      </c>
      <c r="Q69" s="53">
        <v>1650000</v>
      </c>
      <c r="R69" s="53">
        <v>1650000</v>
      </c>
      <c r="S69" s="40">
        <f>SUM(G69:R69)</f>
        <v>19800000</v>
      </c>
      <c r="T69" s="40">
        <f>S69/12</f>
        <v>1650000</v>
      </c>
      <c r="U69" s="121">
        <f>+S69+T69</f>
        <v>21450000</v>
      </c>
      <c r="W69" s="27"/>
    </row>
    <row r="70" spans="1:23" s="5" customFormat="1" ht="21.95" customHeight="1" x14ac:dyDescent="0.2">
      <c r="A70" s="108">
        <v>50</v>
      </c>
      <c r="B70" s="108"/>
      <c r="C70" s="109">
        <v>3938388</v>
      </c>
      <c r="D70" s="110" t="s">
        <v>99</v>
      </c>
      <c r="E70" s="15">
        <v>144</v>
      </c>
      <c r="F70" s="34" t="s">
        <v>26</v>
      </c>
      <c r="G70" s="53"/>
      <c r="H70" s="53">
        <v>1650000</v>
      </c>
      <c r="I70" s="53">
        <v>1650000</v>
      </c>
      <c r="J70" s="53">
        <v>1650000</v>
      </c>
      <c r="K70" s="53">
        <v>1650000</v>
      </c>
      <c r="L70" s="53">
        <v>1650000</v>
      </c>
      <c r="M70" s="53">
        <v>1650000</v>
      </c>
      <c r="N70" s="53">
        <v>1650000</v>
      </c>
      <c r="O70" s="53">
        <v>1650000</v>
      </c>
      <c r="P70" s="53">
        <v>1650000</v>
      </c>
      <c r="Q70" s="53">
        <v>1650000</v>
      </c>
      <c r="R70" s="53">
        <v>1650000</v>
      </c>
      <c r="S70" s="40">
        <f>SUM(H70:R70)</f>
        <v>18150000</v>
      </c>
      <c r="T70" s="40">
        <f>S70/12</f>
        <v>1512500</v>
      </c>
      <c r="U70" s="121">
        <f>+S70+T70</f>
        <v>19662500</v>
      </c>
      <c r="W70" s="27"/>
    </row>
    <row r="71" spans="1:23" s="5" customFormat="1" ht="21.95" customHeight="1" x14ac:dyDescent="0.2">
      <c r="A71" s="108">
        <v>51</v>
      </c>
      <c r="B71" s="108"/>
      <c r="C71" s="109">
        <v>5238234</v>
      </c>
      <c r="D71" s="110" t="s">
        <v>70</v>
      </c>
      <c r="E71" s="15">
        <v>144</v>
      </c>
      <c r="F71" s="34" t="s">
        <v>26</v>
      </c>
      <c r="G71" s="53">
        <v>1650000</v>
      </c>
      <c r="H71" s="53">
        <v>1650000</v>
      </c>
      <c r="I71" s="53">
        <v>1650000</v>
      </c>
      <c r="J71" s="53">
        <v>1650000</v>
      </c>
      <c r="K71" s="53">
        <v>1650000</v>
      </c>
      <c r="L71" s="53">
        <v>1650000</v>
      </c>
      <c r="M71" s="53">
        <v>1650000</v>
      </c>
      <c r="N71" s="53">
        <v>1650000</v>
      </c>
      <c r="O71" s="53">
        <v>1650000</v>
      </c>
      <c r="P71" s="53">
        <v>1650000</v>
      </c>
      <c r="Q71" s="53">
        <v>1650000</v>
      </c>
      <c r="R71" s="53">
        <v>1650000</v>
      </c>
      <c r="S71" s="40">
        <f>SUM(G71:R71)</f>
        <v>19800000</v>
      </c>
      <c r="T71" s="40">
        <v>1650000</v>
      </c>
      <c r="U71" s="121">
        <f>+S71+T71</f>
        <v>21450000</v>
      </c>
      <c r="W71" s="27"/>
    </row>
    <row r="72" spans="1:23" s="5" customFormat="1" ht="21.95" customHeight="1" x14ac:dyDescent="0.2">
      <c r="A72" s="108">
        <v>52</v>
      </c>
      <c r="B72" s="108"/>
      <c r="C72" s="109">
        <v>2424328</v>
      </c>
      <c r="D72" s="110" t="s">
        <v>71</v>
      </c>
      <c r="E72" s="15">
        <v>144</v>
      </c>
      <c r="F72" s="34" t="s">
        <v>26</v>
      </c>
      <c r="G72" s="53">
        <v>1650000</v>
      </c>
      <c r="H72" s="53">
        <v>2000000</v>
      </c>
      <c r="I72" s="53">
        <v>2000000</v>
      </c>
      <c r="J72" s="53">
        <v>2000000</v>
      </c>
      <c r="K72" s="53">
        <v>2000000</v>
      </c>
      <c r="L72" s="53">
        <v>2000000</v>
      </c>
      <c r="M72" s="53">
        <v>2000000</v>
      </c>
      <c r="N72" s="53">
        <v>2000000</v>
      </c>
      <c r="O72" s="53">
        <v>2000000</v>
      </c>
      <c r="P72" s="53">
        <v>2000000</v>
      </c>
      <c r="Q72" s="53">
        <v>2000000</v>
      </c>
      <c r="R72" s="53">
        <v>2000000</v>
      </c>
      <c r="S72" s="40">
        <f>SUM(G72:R72)</f>
        <v>23650000</v>
      </c>
      <c r="T72" s="40">
        <v>1970833</v>
      </c>
      <c r="U72" s="121">
        <f>+S72+T72</f>
        <v>25620833</v>
      </c>
      <c r="W72" s="27"/>
    </row>
    <row r="73" spans="1:23" s="5" customFormat="1" ht="21.95" customHeight="1" x14ac:dyDescent="0.2">
      <c r="A73" s="108">
        <v>53</v>
      </c>
      <c r="B73" s="108"/>
      <c r="C73" s="120">
        <v>3241987</v>
      </c>
      <c r="D73" s="110" t="s">
        <v>91</v>
      </c>
      <c r="E73" s="15">
        <v>144</v>
      </c>
      <c r="F73" s="34" t="s">
        <v>26</v>
      </c>
      <c r="G73" s="53" t="s">
        <v>92</v>
      </c>
      <c r="H73" s="53">
        <v>1650000</v>
      </c>
      <c r="I73" s="53">
        <v>1650000</v>
      </c>
      <c r="J73" s="53">
        <v>1650000</v>
      </c>
      <c r="K73" s="53">
        <v>1650000</v>
      </c>
      <c r="L73" s="53">
        <v>1650000</v>
      </c>
      <c r="M73" s="53">
        <v>1650000</v>
      </c>
      <c r="N73" s="53">
        <v>1650000</v>
      </c>
      <c r="O73" s="53">
        <v>1650000</v>
      </c>
      <c r="P73" s="53">
        <v>1650000</v>
      </c>
      <c r="Q73" s="53">
        <v>1650000</v>
      </c>
      <c r="R73" s="53">
        <v>1650000</v>
      </c>
      <c r="S73" s="40">
        <f>SUM(H73:R73)</f>
        <v>18150000</v>
      </c>
      <c r="T73" s="40">
        <v>1512500</v>
      </c>
      <c r="U73" s="121">
        <f>+S73+T73</f>
        <v>19662500</v>
      </c>
      <c r="W73" s="27"/>
    </row>
    <row r="74" spans="1:23" s="5" customFormat="1" ht="21.95" customHeight="1" x14ac:dyDescent="0.2">
      <c r="A74" s="108">
        <v>54</v>
      </c>
      <c r="B74" s="108"/>
      <c r="C74" s="109">
        <v>1608797</v>
      </c>
      <c r="D74" s="110" t="s">
        <v>72</v>
      </c>
      <c r="E74" s="15">
        <v>144</v>
      </c>
      <c r="F74" s="34" t="s">
        <v>26</v>
      </c>
      <c r="G74" s="53">
        <v>1650000</v>
      </c>
      <c r="H74" s="53">
        <v>1650000</v>
      </c>
      <c r="I74" s="53">
        <v>1650000</v>
      </c>
      <c r="J74" s="53">
        <v>1650000</v>
      </c>
      <c r="K74" s="53">
        <v>1650000</v>
      </c>
      <c r="L74" s="53">
        <v>1650000</v>
      </c>
      <c r="M74" s="53">
        <v>1650000</v>
      </c>
      <c r="N74" s="53">
        <v>1650000</v>
      </c>
      <c r="O74" s="53">
        <v>1650000</v>
      </c>
      <c r="P74" s="53">
        <v>1650000</v>
      </c>
      <c r="Q74" s="53">
        <v>1650000</v>
      </c>
      <c r="R74" s="53">
        <v>1650000</v>
      </c>
      <c r="S74" s="40">
        <f>SUM(G74:R74)</f>
        <v>19800000</v>
      </c>
      <c r="T74" s="40">
        <v>1650000</v>
      </c>
      <c r="U74" s="121">
        <f>+S74+T74</f>
        <v>21450000</v>
      </c>
      <c r="W74" s="27"/>
    </row>
    <row r="75" spans="1:23" s="5" customFormat="1" ht="21.95" customHeight="1" x14ac:dyDescent="0.2">
      <c r="A75" s="108">
        <v>55</v>
      </c>
      <c r="B75" s="108"/>
      <c r="C75" s="109">
        <v>3344547</v>
      </c>
      <c r="D75" s="110" t="s">
        <v>73</v>
      </c>
      <c r="E75" s="15">
        <v>144</v>
      </c>
      <c r="F75" s="34" t="s">
        <v>26</v>
      </c>
      <c r="G75" s="53">
        <v>1650000</v>
      </c>
      <c r="H75" s="53">
        <v>1650000</v>
      </c>
      <c r="I75" s="53">
        <v>1650000</v>
      </c>
      <c r="J75" s="53">
        <v>1650000</v>
      </c>
      <c r="K75" s="53">
        <v>1650000</v>
      </c>
      <c r="L75" s="53">
        <v>1650000</v>
      </c>
      <c r="M75" s="53">
        <v>1650000</v>
      </c>
      <c r="N75" s="53">
        <v>1650000</v>
      </c>
      <c r="O75" s="53">
        <v>1650000</v>
      </c>
      <c r="P75" s="53">
        <v>1650000</v>
      </c>
      <c r="Q75" s="53">
        <v>1650000</v>
      </c>
      <c r="R75" s="53">
        <v>1650000</v>
      </c>
      <c r="S75" s="40">
        <f>SUM(G75:R75)</f>
        <v>19800000</v>
      </c>
      <c r="T75" s="40">
        <v>1650000</v>
      </c>
      <c r="U75" s="121">
        <v>21450000</v>
      </c>
      <c r="W75" s="27"/>
    </row>
    <row r="76" spans="1:23" s="5" customFormat="1" ht="21.95" customHeight="1" x14ac:dyDescent="0.2">
      <c r="A76" s="108">
        <v>56</v>
      </c>
      <c r="B76" s="108"/>
      <c r="C76" s="109">
        <v>4982046</v>
      </c>
      <c r="D76" s="110" t="s">
        <v>74</v>
      </c>
      <c r="E76" s="15">
        <v>144</v>
      </c>
      <c r="F76" s="34" t="s">
        <v>26</v>
      </c>
      <c r="G76" s="53">
        <v>1650000</v>
      </c>
      <c r="H76" s="53">
        <v>1650000</v>
      </c>
      <c r="I76" s="53">
        <v>1650000</v>
      </c>
      <c r="J76" s="53">
        <v>1650000</v>
      </c>
      <c r="K76" s="53">
        <v>1650000</v>
      </c>
      <c r="L76" s="53">
        <v>1650000</v>
      </c>
      <c r="M76" s="53">
        <v>1650000</v>
      </c>
      <c r="N76" s="53">
        <v>1650000</v>
      </c>
      <c r="O76" s="53">
        <v>1650000</v>
      </c>
      <c r="P76" s="53">
        <v>1650000</v>
      </c>
      <c r="Q76" s="53">
        <v>1650000</v>
      </c>
      <c r="R76" s="53">
        <v>1650000</v>
      </c>
      <c r="S76" s="40">
        <f>SUM(G76:R76)</f>
        <v>19800000</v>
      </c>
      <c r="T76" s="40">
        <v>1650000</v>
      </c>
      <c r="U76" s="121">
        <v>21540000</v>
      </c>
      <c r="W76" s="27"/>
    </row>
    <row r="77" spans="1:23" s="5" customFormat="1" ht="21.95" customHeight="1" x14ac:dyDescent="0.2">
      <c r="A77" s="108">
        <v>57</v>
      </c>
      <c r="B77" s="108"/>
      <c r="C77" s="109">
        <v>5030443</v>
      </c>
      <c r="D77" s="110" t="s">
        <v>103</v>
      </c>
      <c r="E77" s="15">
        <v>144</v>
      </c>
      <c r="F77" s="34" t="s">
        <v>26</v>
      </c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>
        <v>1500000</v>
      </c>
      <c r="R77" s="53">
        <v>1500000</v>
      </c>
      <c r="S77" s="40">
        <f t="shared" ref="S77:S83" si="2">SUM(Q77:R77)</f>
        <v>3000000</v>
      </c>
      <c r="T77" s="40"/>
      <c r="U77" s="121">
        <v>3000000</v>
      </c>
      <c r="W77" s="27"/>
    </row>
    <row r="78" spans="1:23" s="5" customFormat="1" ht="21.95" customHeight="1" x14ac:dyDescent="0.2">
      <c r="A78" s="108">
        <v>58</v>
      </c>
      <c r="B78" s="108"/>
      <c r="C78" s="109">
        <v>6635577</v>
      </c>
      <c r="D78" s="110" t="s">
        <v>104</v>
      </c>
      <c r="E78" s="15">
        <v>144</v>
      </c>
      <c r="F78" s="34" t="s">
        <v>26</v>
      </c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>
        <v>2500000</v>
      </c>
      <c r="R78" s="53">
        <v>2500000</v>
      </c>
      <c r="S78" s="40">
        <f t="shared" si="2"/>
        <v>5000000</v>
      </c>
      <c r="T78" s="40"/>
      <c r="U78" s="121">
        <v>5000000</v>
      </c>
      <c r="W78" s="27"/>
    </row>
    <row r="79" spans="1:23" s="5" customFormat="1" ht="21.95" customHeight="1" x14ac:dyDescent="0.2">
      <c r="A79" s="108">
        <v>59</v>
      </c>
      <c r="B79" s="108"/>
      <c r="C79" s="109">
        <v>5238256</v>
      </c>
      <c r="D79" s="110" t="s">
        <v>106</v>
      </c>
      <c r="E79" s="15">
        <v>144</v>
      </c>
      <c r="F79" s="34" t="s">
        <v>26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>
        <v>1200000</v>
      </c>
      <c r="R79" s="53">
        <v>1200000</v>
      </c>
      <c r="S79" s="40">
        <f t="shared" si="2"/>
        <v>2400000</v>
      </c>
      <c r="T79" s="40"/>
      <c r="U79" s="121">
        <v>2400000</v>
      </c>
      <c r="W79" s="27"/>
    </row>
    <row r="80" spans="1:23" s="5" customFormat="1" ht="21.95" customHeight="1" x14ac:dyDescent="0.2">
      <c r="A80" s="108">
        <v>60</v>
      </c>
      <c r="B80" s="108"/>
      <c r="C80" s="109">
        <v>3734253</v>
      </c>
      <c r="D80" s="110" t="s">
        <v>107</v>
      </c>
      <c r="E80" s="15">
        <v>144</v>
      </c>
      <c r="F80" s="34" t="s">
        <v>26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>
        <v>1500000</v>
      </c>
      <c r="R80" s="53">
        <v>1500000</v>
      </c>
      <c r="S80" s="40">
        <f t="shared" si="2"/>
        <v>3000000</v>
      </c>
      <c r="T80" s="40"/>
      <c r="U80" s="121">
        <v>3000000</v>
      </c>
      <c r="W80" s="27"/>
    </row>
    <row r="81" spans="1:25" s="5" customFormat="1" ht="21.95" customHeight="1" x14ac:dyDescent="0.2">
      <c r="A81" s="108">
        <v>61</v>
      </c>
      <c r="B81" s="108"/>
      <c r="C81" s="109">
        <v>1369638</v>
      </c>
      <c r="D81" s="110" t="s">
        <v>108</v>
      </c>
      <c r="E81" s="15">
        <v>144</v>
      </c>
      <c r="F81" s="34" t="s">
        <v>26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>
        <v>7400000</v>
      </c>
      <c r="R81" s="53">
        <v>7400000</v>
      </c>
      <c r="S81" s="40">
        <f t="shared" si="2"/>
        <v>14800000</v>
      </c>
      <c r="T81" s="40"/>
      <c r="U81" s="121">
        <v>14800000</v>
      </c>
      <c r="W81" s="27"/>
    </row>
    <row r="82" spans="1:25" s="5" customFormat="1" ht="21.95" customHeight="1" x14ac:dyDescent="0.2">
      <c r="A82" s="108">
        <v>62</v>
      </c>
      <c r="B82" s="108"/>
      <c r="C82" s="109">
        <v>2935707</v>
      </c>
      <c r="D82" s="110" t="s">
        <v>109</v>
      </c>
      <c r="E82" s="15">
        <v>144</v>
      </c>
      <c r="F82" s="34" t="s">
        <v>26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>
        <v>5000000</v>
      </c>
      <c r="R82" s="53">
        <v>5000000</v>
      </c>
      <c r="S82" s="40">
        <f t="shared" si="2"/>
        <v>10000000</v>
      </c>
      <c r="T82" s="40"/>
      <c r="U82" s="121">
        <v>10000000</v>
      </c>
      <c r="W82" s="27"/>
    </row>
    <row r="83" spans="1:25" s="5" customFormat="1" ht="21.95" customHeight="1" x14ac:dyDescent="0.2">
      <c r="A83" s="108">
        <v>63</v>
      </c>
      <c r="B83" s="108"/>
      <c r="C83" s="109">
        <v>3241884</v>
      </c>
      <c r="D83" s="110" t="s">
        <v>105</v>
      </c>
      <c r="E83" s="15">
        <v>144</v>
      </c>
      <c r="F83" s="34" t="s">
        <v>26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>
        <v>3500000</v>
      </c>
      <c r="R83" s="53">
        <v>3500000</v>
      </c>
      <c r="S83" s="40">
        <f t="shared" si="2"/>
        <v>7000000</v>
      </c>
      <c r="T83" s="40"/>
      <c r="U83" s="121">
        <v>7000000</v>
      </c>
      <c r="W83" s="27"/>
    </row>
    <row r="84" spans="1:25" s="5" customFormat="1" ht="21.95" customHeight="1" x14ac:dyDescent="0.2">
      <c r="A84" s="108">
        <v>64</v>
      </c>
      <c r="B84" s="108"/>
      <c r="C84" s="109">
        <v>4159830</v>
      </c>
      <c r="D84" s="110" t="s">
        <v>75</v>
      </c>
      <c r="E84" s="15">
        <v>144</v>
      </c>
      <c r="F84" s="34" t="s">
        <v>26</v>
      </c>
      <c r="G84" s="53">
        <v>3500000</v>
      </c>
      <c r="H84" s="53">
        <v>3500000</v>
      </c>
      <c r="I84" s="53">
        <v>3500000</v>
      </c>
      <c r="J84" s="53">
        <v>3500000</v>
      </c>
      <c r="K84" s="53">
        <v>3500000</v>
      </c>
      <c r="L84" s="53">
        <v>3500000</v>
      </c>
      <c r="M84" s="53">
        <v>3500000</v>
      </c>
      <c r="N84" s="53">
        <v>3500000</v>
      </c>
      <c r="O84" s="53">
        <v>3500000</v>
      </c>
      <c r="P84" s="53">
        <v>3500000</v>
      </c>
      <c r="Q84" s="53"/>
      <c r="S84" s="53">
        <f>SUM(G84:Q84)</f>
        <v>35000000</v>
      </c>
      <c r="T84" s="40">
        <v>2916666</v>
      </c>
      <c r="U84" s="121">
        <f>+S84+T84</f>
        <v>37916666</v>
      </c>
      <c r="W84" s="27"/>
    </row>
    <row r="85" spans="1:25" s="5" customFormat="1" ht="21.95" customHeight="1" x14ac:dyDescent="0.2">
      <c r="A85" s="108">
        <v>65</v>
      </c>
      <c r="B85" s="108"/>
      <c r="C85" s="109">
        <v>6127384</v>
      </c>
      <c r="D85" s="110" t="s">
        <v>76</v>
      </c>
      <c r="E85" s="15">
        <v>144</v>
      </c>
      <c r="F85" s="34" t="s">
        <v>26</v>
      </c>
      <c r="G85" s="53">
        <v>1600000</v>
      </c>
      <c r="H85" s="53">
        <v>1600000</v>
      </c>
      <c r="I85" s="53">
        <v>1600000</v>
      </c>
      <c r="J85" s="53">
        <v>1600000</v>
      </c>
      <c r="K85" s="53">
        <v>1600000</v>
      </c>
      <c r="L85" s="53">
        <v>1600000</v>
      </c>
      <c r="M85" s="53">
        <v>1600000</v>
      </c>
      <c r="N85" s="53">
        <v>1600000</v>
      </c>
      <c r="O85" s="53">
        <v>1600000</v>
      </c>
      <c r="P85" s="53">
        <v>1600000</v>
      </c>
      <c r="Q85" s="53">
        <v>1600000</v>
      </c>
      <c r="R85" s="53">
        <v>1600000</v>
      </c>
      <c r="S85" s="40">
        <f>SUM(G85:R85)</f>
        <v>19200000</v>
      </c>
      <c r="T85" s="40">
        <v>1600000</v>
      </c>
      <c r="U85" s="121">
        <f>+S85+T85</f>
        <v>20800000</v>
      </c>
      <c r="W85" s="27"/>
    </row>
    <row r="86" spans="1:25" s="5" customFormat="1" ht="21.95" customHeight="1" x14ac:dyDescent="0.2">
      <c r="A86" s="108">
        <v>66</v>
      </c>
      <c r="B86" s="108"/>
      <c r="C86" s="109">
        <v>4906902</v>
      </c>
      <c r="D86" s="110" t="s">
        <v>77</v>
      </c>
      <c r="E86" s="15">
        <v>144</v>
      </c>
      <c r="F86" s="34" t="s">
        <v>26</v>
      </c>
      <c r="G86" s="53">
        <v>1500000</v>
      </c>
      <c r="H86" s="53">
        <v>1500000</v>
      </c>
      <c r="I86" s="53">
        <v>1500000</v>
      </c>
      <c r="J86" s="53">
        <v>1500000</v>
      </c>
      <c r="K86" s="53">
        <v>1500000</v>
      </c>
      <c r="L86" s="53">
        <v>1500000</v>
      </c>
      <c r="M86" s="53">
        <v>1500000</v>
      </c>
      <c r="N86" s="53">
        <v>1500000</v>
      </c>
      <c r="O86" s="53">
        <v>1500000</v>
      </c>
      <c r="P86" s="53">
        <v>1500000</v>
      </c>
      <c r="Q86" s="53">
        <v>1500000</v>
      </c>
      <c r="R86" s="53">
        <v>1500000</v>
      </c>
      <c r="S86" s="40">
        <f>SUM(G86:R86)</f>
        <v>18000000</v>
      </c>
      <c r="T86" s="40">
        <v>1500000</v>
      </c>
      <c r="U86" s="121">
        <f>+S86+T86</f>
        <v>19500000</v>
      </c>
      <c r="W86" s="27"/>
    </row>
    <row r="87" spans="1:25" s="5" customFormat="1" ht="21.95" customHeight="1" x14ac:dyDescent="0.2">
      <c r="A87" s="83">
        <v>67</v>
      </c>
      <c r="B87" s="85"/>
      <c r="C87" s="85">
        <v>3900168</v>
      </c>
      <c r="D87" s="86" t="s">
        <v>78</v>
      </c>
      <c r="E87" s="15">
        <v>112</v>
      </c>
      <c r="F87" s="34" t="s">
        <v>79</v>
      </c>
      <c r="G87" s="39">
        <v>2152000</v>
      </c>
      <c r="H87" s="39">
        <v>2152000</v>
      </c>
      <c r="I87" s="39">
        <v>2152000</v>
      </c>
      <c r="J87" s="39">
        <v>2152000</v>
      </c>
      <c r="K87" s="39">
        <v>2152000</v>
      </c>
      <c r="L87" s="39">
        <v>2152000</v>
      </c>
      <c r="M87" s="39">
        <v>2152000</v>
      </c>
      <c r="N87" s="39">
        <v>2152000</v>
      </c>
      <c r="O87" s="39">
        <v>2152000</v>
      </c>
      <c r="P87" s="39">
        <v>2152000</v>
      </c>
      <c r="Q87" s="39"/>
      <c r="R87" s="39"/>
      <c r="S87" s="40">
        <f>SUM(G87:R87)</f>
        <v>21520000</v>
      </c>
      <c r="T87" s="40">
        <v>1793333</v>
      </c>
      <c r="U87" s="121">
        <f>+S87+T87</f>
        <v>23313333</v>
      </c>
      <c r="W87" s="27"/>
      <c r="Y87" s="29"/>
    </row>
    <row r="88" spans="1:25" s="5" customFormat="1" ht="21.95" customHeight="1" x14ac:dyDescent="0.2">
      <c r="A88" s="84"/>
      <c r="B88" s="66"/>
      <c r="C88" s="66"/>
      <c r="D88" s="72"/>
      <c r="E88" s="15">
        <v>111</v>
      </c>
      <c r="F88" s="34" t="s">
        <v>19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>
        <v>6000000</v>
      </c>
      <c r="R88" s="39">
        <v>6000000</v>
      </c>
      <c r="S88" s="40">
        <f>SUM(Q88:R88)</f>
        <v>12000000</v>
      </c>
      <c r="T88" s="40">
        <f>S88/12</f>
        <v>1000000</v>
      </c>
      <c r="U88" s="121">
        <f>+S88+T88</f>
        <v>13000000</v>
      </c>
      <c r="W88" s="27"/>
      <c r="Y88" s="29"/>
    </row>
    <row r="89" spans="1:25" s="5" customFormat="1" ht="21.95" customHeight="1" thickBot="1" x14ac:dyDescent="0.25">
      <c r="A89" s="84"/>
      <c r="B89" s="66"/>
      <c r="C89" s="66"/>
      <c r="D89" s="72"/>
      <c r="E89" s="28">
        <v>113</v>
      </c>
      <c r="F89" s="35" t="s">
        <v>20</v>
      </c>
      <c r="G89" s="41">
        <v>1266000</v>
      </c>
      <c r="H89" s="41">
        <v>1266000</v>
      </c>
      <c r="I89" s="41">
        <v>1266000</v>
      </c>
      <c r="J89" s="41">
        <v>1266000</v>
      </c>
      <c r="K89" s="41">
        <v>1266000</v>
      </c>
      <c r="L89" s="41">
        <v>1266000</v>
      </c>
      <c r="M89" s="41">
        <v>1266000</v>
      </c>
      <c r="N89" s="41">
        <v>1266000</v>
      </c>
      <c r="O89" s="41">
        <v>1266000</v>
      </c>
      <c r="P89" s="41">
        <v>1266000</v>
      </c>
      <c r="Q89" s="42">
        <v>11000000</v>
      </c>
      <c r="R89" s="42">
        <v>11000000</v>
      </c>
      <c r="S89" s="40">
        <f>SUM(G89:R89)</f>
        <v>34660000</v>
      </c>
      <c r="T89" s="40">
        <v>2888333</v>
      </c>
      <c r="U89" s="64">
        <f>+S89+T89</f>
        <v>37548333</v>
      </c>
      <c r="W89" s="27"/>
      <c r="Y89" s="29"/>
    </row>
    <row r="90" spans="1:25" s="5" customFormat="1" ht="21.95" customHeight="1" x14ac:dyDescent="0.2">
      <c r="A90" s="83">
        <v>68</v>
      </c>
      <c r="B90" s="85"/>
      <c r="C90" s="85">
        <v>2100924</v>
      </c>
      <c r="D90" s="86" t="s">
        <v>80</v>
      </c>
      <c r="E90" s="15">
        <v>112</v>
      </c>
      <c r="F90" s="34" t="s">
        <v>79</v>
      </c>
      <c r="G90" s="39">
        <v>2152000</v>
      </c>
      <c r="H90" s="39">
        <v>2152000</v>
      </c>
      <c r="I90" s="39">
        <v>2152000</v>
      </c>
      <c r="J90" s="39">
        <v>2152000</v>
      </c>
      <c r="K90" s="39">
        <v>2152000</v>
      </c>
      <c r="L90" s="39">
        <v>2152000</v>
      </c>
      <c r="M90" s="39">
        <v>2152000</v>
      </c>
      <c r="N90" s="39">
        <v>2152000</v>
      </c>
      <c r="O90" s="39">
        <v>2152000</v>
      </c>
      <c r="P90" s="39">
        <v>2152000</v>
      </c>
      <c r="Q90" s="39"/>
      <c r="R90" s="39"/>
      <c r="S90" s="45">
        <f>SUM(G90:R90)</f>
        <v>21520000</v>
      </c>
      <c r="T90" s="45">
        <v>1793333</v>
      </c>
      <c r="U90" s="97">
        <f>+S90+T90</f>
        <v>23313333</v>
      </c>
      <c r="W90" s="27"/>
      <c r="Y90" s="29"/>
    </row>
    <row r="91" spans="1:25" s="5" customFormat="1" ht="21.95" customHeight="1" thickBot="1" x14ac:dyDescent="0.25">
      <c r="A91" s="84"/>
      <c r="B91" s="66"/>
      <c r="C91" s="66"/>
      <c r="D91" s="72"/>
      <c r="E91" s="28">
        <v>113</v>
      </c>
      <c r="F91" s="35" t="s">
        <v>20</v>
      </c>
      <c r="G91" s="41">
        <v>1266000</v>
      </c>
      <c r="H91" s="41">
        <v>1266000</v>
      </c>
      <c r="I91" s="41">
        <v>1266000</v>
      </c>
      <c r="J91" s="41">
        <v>1266000</v>
      </c>
      <c r="K91" s="41">
        <v>1266000</v>
      </c>
      <c r="L91" s="41">
        <v>1266000</v>
      </c>
      <c r="M91" s="41">
        <v>1266000</v>
      </c>
      <c r="N91" s="41">
        <v>1266000</v>
      </c>
      <c r="O91" s="41">
        <v>1266000</v>
      </c>
      <c r="P91" s="41">
        <v>1266000</v>
      </c>
      <c r="Q91" s="42"/>
      <c r="R91" s="42"/>
      <c r="S91" s="43">
        <f>SUM(G91:R91)</f>
        <v>12660000</v>
      </c>
      <c r="T91" s="124">
        <v>1055000</v>
      </c>
      <c r="U91" s="63">
        <f>+S91+T91</f>
        <v>13715000</v>
      </c>
      <c r="W91" s="27"/>
      <c r="Y91" s="29"/>
    </row>
    <row r="92" spans="1:25" s="5" customFormat="1" ht="21.95" customHeight="1" x14ac:dyDescent="0.2">
      <c r="A92" s="83">
        <v>69</v>
      </c>
      <c r="B92" s="85"/>
      <c r="C92" s="85">
        <v>1612352</v>
      </c>
      <c r="D92" s="86" t="s">
        <v>81</v>
      </c>
      <c r="E92" s="15">
        <v>112</v>
      </c>
      <c r="F92" s="34" t="s">
        <v>79</v>
      </c>
      <c r="G92" s="39">
        <v>2152000</v>
      </c>
      <c r="H92" s="39">
        <v>2152000</v>
      </c>
      <c r="I92" s="39">
        <v>2152000</v>
      </c>
      <c r="J92" s="39">
        <v>2152000</v>
      </c>
      <c r="K92" s="39">
        <v>2152000</v>
      </c>
      <c r="L92" s="39">
        <v>2152000</v>
      </c>
      <c r="M92" s="39"/>
      <c r="N92" s="39"/>
      <c r="O92" s="39"/>
      <c r="P92" s="39"/>
      <c r="Q92" s="39"/>
      <c r="R92" s="39"/>
      <c r="S92" s="40">
        <f>SUM(G92:R92)</f>
        <v>12912000</v>
      </c>
      <c r="T92" s="40">
        <v>1076000</v>
      </c>
      <c r="U92" s="121">
        <f>+S92+T92</f>
        <v>13988000</v>
      </c>
      <c r="W92" s="27"/>
      <c r="Y92" s="29"/>
    </row>
    <row r="93" spans="1:25" s="5" customFormat="1" ht="21.95" customHeight="1" thickBot="1" x14ac:dyDescent="0.25">
      <c r="A93" s="84"/>
      <c r="B93" s="66"/>
      <c r="C93" s="66"/>
      <c r="D93" s="72"/>
      <c r="E93" s="28">
        <v>113</v>
      </c>
      <c r="F93" s="35" t="s">
        <v>20</v>
      </c>
      <c r="G93" s="41">
        <v>1266000</v>
      </c>
      <c r="H93" s="41">
        <v>1266000</v>
      </c>
      <c r="I93" s="41">
        <v>1266000</v>
      </c>
      <c r="J93" s="41">
        <v>1266000</v>
      </c>
      <c r="K93" s="41">
        <v>1266000</v>
      </c>
      <c r="L93" s="41">
        <v>1266000</v>
      </c>
      <c r="M93" s="39">
        <v>11000000</v>
      </c>
      <c r="N93" s="39">
        <v>11000000</v>
      </c>
      <c r="O93" s="39">
        <v>11000000</v>
      </c>
      <c r="P93" s="39">
        <v>11000000</v>
      </c>
      <c r="Q93" s="39"/>
      <c r="R93" s="39"/>
      <c r="S93" s="40">
        <f>SUM(G93:R93)</f>
        <v>51596000</v>
      </c>
      <c r="T93" s="40">
        <f>S93/12</f>
        <v>4299666.666666667</v>
      </c>
      <c r="U93" s="121">
        <f>+S93+T93</f>
        <v>55895666.666666664</v>
      </c>
      <c r="W93" s="27"/>
    </row>
    <row r="94" spans="1:25" s="5" customFormat="1" ht="21.95" customHeight="1" x14ac:dyDescent="0.2">
      <c r="A94" s="84"/>
      <c r="B94" s="66"/>
      <c r="C94" s="66"/>
      <c r="D94" s="72"/>
      <c r="E94" s="15">
        <v>111</v>
      </c>
      <c r="F94" s="34" t="s">
        <v>19</v>
      </c>
      <c r="G94" s="39"/>
      <c r="H94" s="39"/>
      <c r="I94" s="39"/>
      <c r="J94" s="39"/>
      <c r="K94" s="39"/>
      <c r="L94" s="39"/>
      <c r="M94" s="39">
        <v>6000000</v>
      </c>
      <c r="N94" s="39">
        <v>6000000</v>
      </c>
      <c r="O94" s="39">
        <v>6000000</v>
      </c>
      <c r="P94" s="39">
        <v>6000000</v>
      </c>
      <c r="Q94" s="39"/>
      <c r="R94" s="39"/>
      <c r="S94" s="40">
        <f>O94</f>
        <v>6000000</v>
      </c>
      <c r="T94" s="40">
        <f>S94/12</f>
        <v>500000</v>
      </c>
      <c r="U94" s="121">
        <f>+S94+T94</f>
        <v>6500000</v>
      </c>
      <c r="W94" s="27"/>
      <c r="Y94" s="29"/>
    </row>
    <row r="95" spans="1:25" s="5" customFormat="1" ht="21.95" customHeight="1" x14ac:dyDescent="0.2">
      <c r="A95" s="83">
        <v>70</v>
      </c>
      <c r="B95" s="85"/>
      <c r="C95" s="85">
        <v>1761632</v>
      </c>
      <c r="D95" s="86" t="s">
        <v>82</v>
      </c>
      <c r="E95" s="15">
        <v>112</v>
      </c>
      <c r="F95" s="34" t="s">
        <v>79</v>
      </c>
      <c r="G95" s="39">
        <v>2152000</v>
      </c>
      <c r="H95" s="39">
        <v>2152000</v>
      </c>
      <c r="I95" s="39">
        <v>2152000</v>
      </c>
      <c r="J95" s="39">
        <v>2152000</v>
      </c>
      <c r="K95" s="39">
        <v>2152000</v>
      </c>
      <c r="L95" s="39">
        <v>2152000</v>
      </c>
      <c r="M95" s="39">
        <v>2152000</v>
      </c>
      <c r="N95" s="39">
        <v>2152000</v>
      </c>
      <c r="O95" s="39">
        <v>2152000</v>
      </c>
      <c r="P95" s="39">
        <v>2152000</v>
      </c>
      <c r="Q95" s="39"/>
      <c r="R95" s="39"/>
      <c r="S95" s="40">
        <f t="shared" ref="S95:S103" si="3">SUM(G95:R95)</f>
        <v>21520000</v>
      </c>
      <c r="T95" s="40">
        <v>1793333</v>
      </c>
      <c r="U95" s="121">
        <f>+S95+T95</f>
        <v>23313333</v>
      </c>
      <c r="W95" s="27"/>
      <c r="Y95" s="29"/>
    </row>
    <row r="96" spans="1:25" s="5" customFormat="1" ht="21.95" customHeight="1" thickBot="1" x14ac:dyDescent="0.25">
      <c r="A96" s="84"/>
      <c r="B96" s="66"/>
      <c r="C96" s="66"/>
      <c r="D96" s="72"/>
      <c r="E96" s="28">
        <v>113</v>
      </c>
      <c r="F96" s="35" t="s">
        <v>20</v>
      </c>
      <c r="G96" s="41">
        <v>1266000</v>
      </c>
      <c r="H96" s="41">
        <v>1266000</v>
      </c>
      <c r="I96" s="41">
        <v>1266000</v>
      </c>
      <c r="J96" s="41">
        <v>1266000</v>
      </c>
      <c r="K96" s="41">
        <v>1266000</v>
      </c>
      <c r="L96" s="41">
        <v>1266000</v>
      </c>
      <c r="M96" s="41">
        <v>1266000</v>
      </c>
      <c r="N96" s="41">
        <v>1266000</v>
      </c>
      <c r="O96" s="41">
        <v>1266000</v>
      </c>
      <c r="P96" s="41">
        <v>1266000</v>
      </c>
      <c r="Q96" s="42"/>
      <c r="R96" s="42"/>
      <c r="S96" s="43">
        <f t="shared" si="3"/>
        <v>12660000</v>
      </c>
      <c r="T96" s="40">
        <v>1055000</v>
      </c>
      <c r="U96" s="121">
        <f>+S96+T96</f>
        <v>13715000</v>
      </c>
      <c r="W96" s="27"/>
      <c r="Y96" s="29"/>
    </row>
    <row r="97" spans="1:25" s="5" customFormat="1" ht="21.95" customHeight="1" x14ac:dyDescent="0.2">
      <c r="A97" s="83">
        <v>71</v>
      </c>
      <c r="B97" s="85"/>
      <c r="C97" s="85">
        <v>3655080</v>
      </c>
      <c r="D97" s="86" t="s">
        <v>83</v>
      </c>
      <c r="E97" s="15">
        <v>112</v>
      </c>
      <c r="F97" s="34" t="s">
        <v>79</v>
      </c>
      <c r="G97" s="39">
        <v>2152000</v>
      </c>
      <c r="H97" s="39">
        <v>2152000</v>
      </c>
      <c r="I97" s="39">
        <v>2152000</v>
      </c>
      <c r="J97" s="39">
        <v>2152000</v>
      </c>
      <c r="K97" s="39">
        <v>2152000</v>
      </c>
      <c r="L97" s="39">
        <v>2152000</v>
      </c>
      <c r="M97" s="39">
        <v>2152000</v>
      </c>
      <c r="N97" s="39">
        <v>2152000</v>
      </c>
      <c r="O97" s="39">
        <v>2152000</v>
      </c>
      <c r="P97" s="39">
        <v>2152000</v>
      </c>
      <c r="Q97" s="39">
        <v>2152000</v>
      </c>
      <c r="R97" s="39">
        <v>2152000</v>
      </c>
      <c r="S97" s="40">
        <f t="shared" si="3"/>
        <v>25824000</v>
      </c>
      <c r="T97" s="45">
        <v>2152000</v>
      </c>
      <c r="U97" s="121">
        <f>+S97+T97</f>
        <v>27976000</v>
      </c>
      <c r="W97" s="27"/>
      <c r="Y97" s="29"/>
    </row>
    <row r="98" spans="1:25" s="5" customFormat="1" ht="21.95" customHeight="1" thickBot="1" x14ac:dyDescent="0.25">
      <c r="A98" s="84"/>
      <c r="B98" s="66"/>
      <c r="C98" s="66"/>
      <c r="D98" s="72"/>
      <c r="E98" s="28">
        <v>113</v>
      </c>
      <c r="F98" s="35" t="s">
        <v>20</v>
      </c>
      <c r="G98" s="152">
        <v>1840000</v>
      </c>
      <c r="H98" s="152">
        <v>1840000</v>
      </c>
      <c r="I98" s="152">
        <v>1840000</v>
      </c>
      <c r="J98" s="152">
        <v>1840000</v>
      </c>
      <c r="K98" s="152">
        <v>1840000</v>
      </c>
      <c r="L98" s="152">
        <v>1840000</v>
      </c>
      <c r="M98" s="152">
        <v>1840000</v>
      </c>
      <c r="N98" s="152">
        <v>1840000</v>
      </c>
      <c r="O98" s="152">
        <v>1840000</v>
      </c>
      <c r="P98" s="152">
        <v>1840000</v>
      </c>
      <c r="Q98" s="41">
        <v>1266000</v>
      </c>
      <c r="R98" s="41">
        <v>1266000</v>
      </c>
      <c r="S98" s="43">
        <f t="shared" si="3"/>
        <v>20932000</v>
      </c>
      <c r="T98" s="43">
        <v>1744333</v>
      </c>
      <c r="U98" s="121">
        <f>+S98+T98</f>
        <v>22676333</v>
      </c>
      <c r="W98" s="27"/>
      <c r="Y98" s="29"/>
    </row>
    <row r="99" spans="1:25" s="5" customFormat="1" ht="21.95" customHeight="1" x14ac:dyDescent="0.2">
      <c r="A99" s="83">
        <v>72</v>
      </c>
      <c r="B99" s="85"/>
      <c r="C99" s="85">
        <v>1428675</v>
      </c>
      <c r="D99" s="86" t="s">
        <v>84</v>
      </c>
      <c r="E99" s="15">
        <v>112</v>
      </c>
      <c r="F99" s="34" t="s">
        <v>79</v>
      </c>
      <c r="G99" s="49">
        <v>2152000</v>
      </c>
      <c r="H99" s="49">
        <v>2152000</v>
      </c>
      <c r="I99" s="49">
        <v>2152000</v>
      </c>
      <c r="J99" s="49">
        <v>2152000</v>
      </c>
      <c r="K99" s="49">
        <v>2152000</v>
      </c>
      <c r="L99" s="49">
        <v>2152000</v>
      </c>
      <c r="M99" s="49">
        <v>2152000</v>
      </c>
      <c r="N99" s="49">
        <v>2152000</v>
      </c>
      <c r="O99" s="49">
        <v>2152000</v>
      </c>
      <c r="P99" s="49">
        <v>2152000</v>
      </c>
      <c r="Q99" s="39">
        <v>2152000</v>
      </c>
      <c r="R99" s="39">
        <v>2152000</v>
      </c>
      <c r="S99" s="40">
        <f t="shared" si="3"/>
        <v>25824000</v>
      </c>
      <c r="T99" s="40">
        <v>2152000</v>
      </c>
      <c r="U99" s="121">
        <v>27976000</v>
      </c>
      <c r="W99" s="27"/>
      <c r="Y99" s="29"/>
    </row>
    <row r="100" spans="1:25" s="5" customFormat="1" ht="21.95" customHeight="1" thickBot="1" x14ac:dyDescent="0.25">
      <c r="A100" s="84"/>
      <c r="B100" s="66"/>
      <c r="C100" s="66"/>
      <c r="D100" s="72"/>
      <c r="E100" s="28">
        <v>113</v>
      </c>
      <c r="F100" s="35" t="s">
        <v>20</v>
      </c>
      <c r="G100" s="41">
        <v>1266000</v>
      </c>
      <c r="H100" s="41">
        <v>1266000</v>
      </c>
      <c r="I100" s="41">
        <v>1266000</v>
      </c>
      <c r="J100" s="41">
        <v>1266000</v>
      </c>
      <c r="K100" s="41">
        <v>1266000</v>
      </c>
      <c r="L100" s="41">
        <v>1266000</v>
      </c>
      <c r="M100" s="41">
        <v>1266000</v>
      </c>
      <c r="N100" s="41">
        <v>1266000</v>
      </c>
      <c r="O100" s="41">
        <v>1266000</v>
      </c>
      <c r="P100" s="41">
        <v>1266000</v>
      </c>
      <c r="Q100" s="41">
        <v>1266000</v>
      </c>
      <c r="R100" s="41">
        <v>1266000</v>
      </c>
      <c r="S100" s="43">
        <f t="shared" si="3"/>
        <v>15192000</v>
      </c>
      <c r="T100" s="43">
        <v>1266000</v>
      </c>
      <c r="U100" s="121">
        <f>+S100+T100</f>
        <v>16458000</v>
      </c>
      <c r="W100" s="27"/>
      <c r="Y100" s="29"/>
    </row>
    <row r="101" spans="1:25" s="5" customFormat="1" ht="21.95" customHeight="1" x14ac:dyDescent="0.2">
      <c r="A101" s="83">
        <v>73</v>
      </c>
      <c r="B101" s="85"/>
      <c r="C101" s="85">
        <v>1428675</v>
      </c>
      <c r="D101" s="86" t="s">
        <v>84</v>
      </c>
      <c r="E101" s="15">
        <v>112</v>
      </c>
      <c r="F101" s="34" t="s">
        <v>79</v>
      </c>
      <c r="G101" s="39">
        <v>2152000</v>
      </c>
      <c r="H101" s="39">
        <v>2152000</v>
      </c>
      <c r="I101" s="39">
        <v>2152000</v>
      </c>
      <c r="J101" s="39">
        <v>2152000</v>
      </c>
      <c r="K101" s="39">
        <v>2152000</v>
      </c>
      <c r="L101" s="39">
        <v>2152000</v>
      </c>
      <c r="M101" s="39">
        <v>2152000</v>
      </c>
      <c r="N101" s="39">
        <v>2152000</v>
      </c>
      <c r="O101" s="39">
        <v>2152000</v>
      </c>
      <c r="P101" s="39">
        <v>2152000</v>
      </c>
      <c r="Q101" s="39"/>
      <c r="R101" s="39"/>
      <c r="S101" s="40">
        <f t="shared" si="3"/>
        <v>21520000</v>
      </c>
      <c r="T101" s="40">
        <v>1793333</v>
      </c>
      <c r="U101" s="121">
        <f>+S101+T101</f>
        <v>23313333</v>
      </c>
      <c r="W101" s="27"/>
      <c r="Y101" s="29"/>
    </row>
    <row r="102" spans="1:25" s="5" customFormat="1" ht="21.95" customHeight="1" thickBot="1" x14ac:dyDescent="0.25">
      <c r="A102" s="84"/>
      <c r="B102" s="66"/>
      <c r="C102" s="66"/>
      <c r="D102" s="72"/>
      <c r="E102" s="28">
        <v>113</v>
      </c>
      <c r="F102" s="35" t="s">
        <v>20</v>
      </c>
      <c r="G102" s="41">
        <v>1266000</v>
      </c>
      <c r="H102" s="41">
        <v>1266000</v>
      </c>
      <c r="I102" s="41">
        <v>1266000</v>
      </c>
      <c r="J102" s="41">
        <v>1266000</v>
      </c>
      <c r="K102" s="41">
        <v>1266000</v>
      </c>
      <c r="L102" s="41">
        <v>1266000</v>
      </c>
      <c r="M102" s="41">
        <v>1266000</v>
      </c>
      <c r="N102" s="41">
        <v>1266000</v>
      </c>
      <c r="O102" s="41">
        <v>1266000</v>
      </c>
      <c r="P102" s="41">
        <v>1266000</v>
      </c>
      <c r="Q102" s="42"/>
      <c r="R102" s="42"/>
      <c r="S102" s="43">
        <f t="shared" si="3"/>
        <v>12660000</v>
      </c>
      <c r="T102" s="43">
        <v>1055000</v>
      </c>
      <c r="U102" s="121">
        <f>+S102+T102</f>
        <v>13715000</v>
      </c>
      <c r="W102" s="27"/>
      <c r="Y102" s="29"/>
    </row>
    <row r="103" spans="1:25" s="5" customFormat="1" ht="21.95" customHeight="1" x14ac:dyDescent="0.2">
      <c r="A103" s="83">
        <v>74</v>
      </c>
      <c r="B103" s="85"/>
      <c r="C103" s="85">
        <v>3285684</v>
      </c>
      <c r="D103" s="86" t="s">
        <v>85</v>
      </c>
      <c r="E103" s="15">
        <v>112</v>
      </c>
      <c r="F103" s="34" t="s">
        <v>79</v>
      </c>
      <c r="G103" s="39">
        <v>2152000</v>
      </c>
      <c r="H103" s="39">
        <v>2152000</v>
      </c>
      <c r="I103" s="39">
        <v>2152000</v>
      </c>
      <c r="J103" s="39">
        <v>2152000</v>
      </c>
      <c r="K103" s="39">
        <v>2152000</v>
      </c>
      <c r="L103" s="39">
        <v>2152000</v>
      </c>
      <c r="M103" s="39">
        <v>2152000</v>
      </c>
      <c r="N103" s="39">
        <v>2152000</v>
      </c>
      <c r="O103" s="39">
        <v>2152000</v>
      </c>
      <c r="P103" s="39">
        <v>2152000</v>
      </c>
      <c r="Q103" s="39">
        <v>2152000</v>
      </c>
      <c r="R103" s="39">
        <v>2152000</v>
      </c>
      <c r="S103" s="40">
        <f t="shared" si="3"/>
        <v>25824000</v>
      </c>
      <c r="T103" s="40">
        <v>2152000</v>
      </c>
      <c r="U103" s="121">
        <f>+S103+T103</f>
        <v>27976000</v>
      </c>
      <c r="W103" s="27"/>
      <c r="Y103" s="29"/>
    </row>
    <row r="104" spans="1:25" s="5" customFormat="1" ht="21.95" customHeight="1" thickBot="1" x14ac:dyDescent="0.25">
      <c r="A104" s="84"/>
      <c r="B104" s="66"/>
      <c r="C104" s="66"/>
      <c r="D104" s="72"/>
      <c r="E104" s="28">
        <v>113</v>
      </c>
      <c r="F104" s="35" t="s">
        <v>20</v>
      </c>
      <c r="G104" s="41">
        <v>1266000</v>
      </c>
      <c r="H104" s="41">
        <v>1266000</v>
      </c>
      <c r="I104" s="41">
        <v>1266000</v>
      </c>
      <c r="J104" s="41">
        <v>1266000</v>
      </c>
      <c r="K104" s="41">
        <v>1266000</v>
      </c>
      <c r="L104" s="41">
        <v>1266000</v>
      </c>
      <c r="M104" s="41">
        <v>1266000</v>
      </c>
      <c r="N104" s="41">
        <v>1266000</v>
      </c>
      <c r="O104" s="41">
        <v>1266000</v>
      </c>
      <c r="P104" s="41">
        <v>1266000</v>
      </c>
      <c r="Q104" s="41">
        <v>1266000</v>
      </c>
      <c r="R104" s="41">
        <v>1266000</v>
      </c>
      <c r="S104" s="43">
        <f>S102</f>
        <v>12660000</v>
      </c>
      <c r="T104" s="43">
        <v>10550000</v>
      </c>
      <c r="U104" s="121">
        <f>+S104+T104</f>
        <v>23210000</v>
      </c>
      <c r="W104" s="27"/>
      <c r="Y104" s="29"/>
    </row>
    <row r="105" spans="1:25" s="5" customFormat="1" ht="21.95" customHeight="1" x14ac:dyDescent="0.2">
      <c r="A105" s="83">
        <v>75</v>
      </c>
      <c r="B105" s="85"/>
      <c r="C105" s="85">
        <v>2088251</v>
      </c>
      <c r="D105" s="86" t="s">
        <v>86</v>
      </c>
      <c r="E105" s="15">
        <v>112</v>
      </c>
      <c r="F105" s="34" t="s">
        <v>79</v>
      </c>
      <c r="G105" s="39">
        <v>2152000</v>
      </c>
      <c r="H105" s="39">
        <v>2152000</v>
      </c>
      <c r="I105" s="39">
        <v>2152000</v>
      </c>
      <c r="J105" s="39">
        <v>2152000</v>
      </c>
      <c r="K105" s="39">
        <v>2152000</v>
      </c>
      <c r="L105" s="39">
        <v>2152000</v>
      </c>
      <c r="M105" s="39">
        <v>2152000</v>
      </c>
      <c r="N105" s="39">
        <v>2152000</v>
      </c>
      <c r="O105" s="39">
        <v>2152000</v>
      </c>
      <c r="P105" s="39">
        <v>2152000</v>
      </c>
      <c r="Q105" s="39"/>
      <c r="R105" s="39"/>
      <c r="S105" s="40">
        <f t="shared" ref="S105:S114" si="4">SUM(G105:R105)</f>
        <v>21520000</v>
      </c>
      <c r="T105" s="40">
        <v>1793333</v>
      </c>
      <c r="U105" s="121">
        <f>+S105+T105</f>
        <v>23313333</v>
      </c>
      <c r="W105" s="27"/>
      <c r="Y105" s="29"/>
    </row>
    <row r="106" spans="1:25" s="5" customFormat="1" ht="21.95" customHeight="1" thickBot="1" x14ac:dyDescent="0.25">
      <c r="A106" s="84"/>
      <c r="B106" s="66"/>
      <c r="C106" s="66"/>
      <c r="D106" s="72"/>
      <c r="E106" s="28">
        <v>113</v>
      </c>
      <c r="F106" s="35" t="s">
        <v>20</v>
      </c>
      <c r="G106" s="41">
        <v>1266000</v>
      </c>
      <c r="H106" s="41">
        <v>1266000</v>
      </c>
      <c r="I106" s="41">
        <v>1266000</v>
      </c>
      <c r="J106" s="41">
        <v>1266000</v>
      </c>
      <c r="K106" s="41">
        <v>1266000</v>
      </c>
      <c r="L106" s="41">
        <v>1266000</v>
      </c>
      <c r="M106" s="41">
        <v>1266000</v>
      </c>
      <c r="N106" s="41">
        <v>1266000</v>
      </c>
      <c r="O106" s="41">
        <v>1266000</v>
      </c>
      <c r="P106" s="41">
        <v>1266000</v>
      </c>
      <c r="Q106" s="42"/>
      <c r="R106" s="42"/>
      <c r="S106" s="43">
        <f t="shared" si="4"/>
        <v>12660000</v>
      </c>
      <c r="T106" s="43">
        <v>1055000</v>
      </c>
      <c r="U106" s="121">
        <f>+S106+T106</f>
        <v>13715000</v>
      </c>
      <c r="W106" s="27"/>
      <c r="Y106" s="29"/>
    </row>
    <row r="107" spans="1:25" s="5" customFormat="1" ht="21.95" customHeight="1" x14ac:dyDescent="0.2">
      <c r="A107" s="83">
        <v>76</v>
      </c>
      <c r="B107" s="85"/>
      <c r="C107" s="85">
        <v>3344571</v>
      </c>
      <c r="D107" s="86" t="s">
        <v>87</v>
      </c>
      <c r="E107" s="15">
        <v>112</v>
      </c>
      <c r="F107" s="34" t="s">
        <v>79</v>
      </c>
      <c r="G107" s="39">
        <v>2152000</v>
      </c>
      <c r="H107" s="39">
        <v>2152000</v>
      </c>
      <c r="I107" s="39">
        <v>2152000</v>
      </c>
      <c r="J107" s="39">
        <v>2152000</v>
      </c>
      <c r="K107" s="39">
        <v>2152000</v>
      </c>
      <c r="L107" s="39">
        <v>2152000</v>
      </c>
      <c r="M107" s="39">
        <v>2152000</v>
      </c>
      <c r="N107" s="39">
        <v>2152000</v>
      </c>
      <c r="O107" s="39">
        <v>2152000</v>
      </c>
      <c r="P107" s="39">
        <v>2152000</v>
      </c>
      <c r="Q107" s="39"/>
      <c r="R107" s="39"/>
      <c r="S107" s="40">
        <f t="shared" si="4"/>
        <v>21520000</v>
      </c>
      <c r="T107" s="40">
        <v>1793000</v>
      </c>
      <c r="U107" s="63">
        <f>+S107+T107</f>
        <v>23313000</v>
      </c>
      <c r="W107" s="27"/>
      <c r="Y107" s="29"/>
    </row>
    <row r="108" spans="1:25" s="5" customFormat="1" ht="21.95" customHeight="1" thickBot="1" x14ac:dyDescent="0.25">
      <c r="A108" s="84"/>
      <c r="B108" s="66"/>
      <c r="C108" s="66"/>
      <c r="D108" s="72"/>
      <c r="E108" s="28">
        <v>113</v>
      </c>
      <c r="F108" s="35" t="s">
        <v>20</v>
      </c>
      <c r="G108" s="41">
        <v>1266000</v>
      </c>
      <c r="H108" s="41">
        <v>1266000</v>
      </c>
      <c r="I108" s="41">
        <v>1266000</v>
      </c>
      <c r="J108" s="41">
        <v>1266000</v>
      </c>
      <c r="K108" s="41">
        <v>1266000</v>
      </c>
      <c r="L108" s="41">
        <v>1266000</v>
      </c>
      <c r="M108" s="41">
        <v>1266000</v>
      </c>
      <c r="N108" s="41">
        <v>1266000</v>
      </c>
      <c r="O108" s="41">
        <v>1266000</v>
      </c>
      <c r="P108" s="41">
        <v>1266000</v>
      </c>
      <c r="Q108" s="42"/>
      <c r="R108" s="42"/>
      <c r="S108" s="43">
        <f t="shared" si="4"/>
        <v>12660000</v>
      </c>
      <c r="T108" s="43">
        <v>1055000</v>
      </c>
      <c r="U108" s="64">
        <f>+S108+T108</f>
        <v>13715000</v>
      </c>
      <c r="W108" s="27"/>
      <c r="Y108" s="29"/>
    </row>
    <row r="109" spans="1:25" s="5" customFormat="1" ht="21.95" customHeight="1" x14ac:dyDescent="0.2">
      <c r="A109" s="83">
        <v>77</v>
      </c>
      <c r="B109" s="85"/>
      <c r="C109" s="85">
        <v>933459</v>
      </c>
      <c r="D109" s="86" t="s">
        <v>88</v>
      </c>
      <c r="E109" s="15">
        <v>112</v>
      </c>
      <c r="F109" s="34" t="s">
        <v>79</v>
      </c>
      <c r="G109" s="39">
        <v>2152000</v>
      </c>
      <c r="H109" s="39">
        <v>2152000</v>
      </c>
      <c r="I109" s="39">
        <v>2152000</v>
      </c>
      <c r="J109" s="39">
        <v>2152000</v>
      </c>
      <c r="K109" s="39">
        <v>2152000</v>
      </c>
      <c r="L109" s="39">
        <v>2152000</v>
      </c>
      <c r="M109" s="39">
        <v>2152000</v>
      </c>
      <c r="N109" s="39">
        <v>2152000</v>
      </c>
      <c r="O109" s="39">
        <v>2152000</v>
      </c>
      <c r="P109" s="39">
        <v>2152000</v>
      </c>
      <c r="Q109" s="39"/>
      <c r="R109" s="39"/>
      <c r="S109" s="40">
        <f t="shared" si="4"/>
        <v>21520000</v>
      </c>
      <c r="T109" s="40">
        <v>1793333</v>
      </c>
      <c r="U109" s="97">
        <f>+S109+T109</f>
        <v>23313333</v>
      </c>
      <c r="W109" s="27"/>
      <c r="Y109" s="29"/>
    </row>
    <row r="110" spans="1:25" s="5" customFormat="1" ht="21.95" customHeight="1" thickBot="1" x14ac:dyDescent="0.25">
      <c r="A110" s="84"/>
      <c r="B110" s="66"/>
      <c r="C110" s="66"/>
      <c r="D110" s="72"/>
      <c r="E110" s="28">
        <v>113</v>
      </c>
      <c r="F110" s="35" t="s">
        <v>20</v>
      </c>
      <c r="G110" s="41">
        <v>1266000</v>
      </c>
      <c r="H110" s="41">
        <v>1266000</v>
      </c>
      <c r="I110" s="41">
        <v>1266000</v>
      </c>
      <c r="J110" s="41">
        <v>1266000</v>
      </c>
      <c r="K110" s="41">
        <v>1266000</v>
      </c>
      <c r="L110" s="41">
        <v>1266000</v>
      </c>
      <c r="M110" s="41">
        <v>1266000</v>
      </c>
      <c r="N110" s="41">
        <v>1266000</v>
      </c>
      <c r="O110" s="41">
        <v>1266000</v>
      </c>
      <c r="P110" s="41">
        <v>1266000</v>
      </c>
      <c r="Q110" s="42"/>
      <c r="R110" s="42"/>
      <c r="S110" s="43">
        <f t="shared" si="4"/>
        <v>12660000</v>
      </c>
      <c r="T110" s="43">
        <v>1055000</v>
      </c>
      <c r="U110" s="64">
        <f>+S110+T110</f>
        <v>13715000</v>
      </c>
      <c r="W110" s="27"/>
      <c r="Y110" s="29"/>
    </row>
    <row r="111" spans="1:25" s="5" customFormat="1" ht="21.95" customHeight="1" x14ac:dyDescent="0.2">
      <c r="A111" s="83">
        <v>78</v>
      </c>
      <c r="B111" s="85"/>
      <c r="C111" s="85">
        <v>1631681</v>
      </c>
      <c r="D111" s="86" t="s">
        <v>89</v>
      </c>
      <c r="E111" s="15">
        <v>112</v>
      </c>
      <c r="F111" s="34" t="s">
        <v>79</v>
      </c>
      <c r="G111" s="39">
        <v>2152000</v>
      </c>
      <c r="H111" s="39">
        <v>2152000</v>
      </c>
      <c r="I111" s="39">
        <v>2152000</v>
      </c>
      <c r="J111" s="39">
        <v>2152000</v>
      </c>
      <c r="K111" s="39">
        <v>2152000</v>
      </c>
      <c r="L111" s="39">
        <v>2152000</v>
      </c>
      <c r="M111" s="39">
        <v>2152000</v>
      </c>
      <c r="N111" s="39">
        <v>2152000</v>
      </c>
      <c r="O111" s="39">
        <v>2152000</v>
      </c>
      <c r="P111" s="39">
        <v>2152000</v>
      </c>
      <c r="Q111" s="39"/>
      <c r="R111" s="39"/>
      <c r="S111" s="40">
        <f t="shared" si="4"/>
        <v>21520000</v>
      </c>
      <c r="T111" s="40">
        <v>1793333</v>
      </c>
      <c r="U111" s="97">
        <f>+S111+T111</f>
        <v>23313333</v>
      </c>
      <c r="W111" s="27"/>
      <c r="Y111" s="29"/>
    </row>
    <row r="112" spans="1:25" s="5" customFormat="1" ht="21.95" customHeight="1" thickBot="1" x14ac:dyDescent="0.25">
      <c r="A112" s="84"/>
      <c r="B112" s="66"/>
      <c r="C112" s="66"/>
      <c r="D112" s="72"/>
      <c r="E112" s="28">
        <v>113</v>
      </c>
      <c r="F112" s="35" t="s">
        <v>20</v>
      </c>
      <c r="G112" s="41">
        <v>1266000</v>
      </c>
      <c r="H112" s="41">
        <v>1266000</v>
      </c>
      <c r="I112" s="41">
        <v>1266000</v>
      </c>
      <c r="J112" s="41">
        <v>1266000</v>
      </c>
      <c r="K112" s="41">
        <v>1266000</v>
      </c>
      <c r="L112" s="41">
        <v>1266000</v>
      </c>
      <c r="M112" s="41">
        <v>1266000</v>
      </c>
      <c r="N112" s="41">
        <v>1266000</v>
      </c>
      <c r="O112" s="41">
        <v>1266000</v>
      </c>
      <c r="P112" s="41">
        <v>1266000</v>
      </c>
      <c r="Q112" s="42"/>
      <c r="R112" s="42"/>
      <c r="S112" s="43">
        <f t="shared" si="4"/>
        <v>12660000</v>
      </c>
      <c r="T112" s="43">
        <v>1055000</v>
      </c>
      <c r="U112" s="64">
        <f>+S112+T112</f>
        <v>13715000</v>
      </c>
      <c r="W112" s="27"/>
      <c r="Y112" s="29"/>
    </row>
    <row r="113" spans="1:25" s="5" customFormat="1" ht="21.95" customHeight="1" x14ac:dyDescent="0.2">
      <c r="A113" s="83">
        <v>79</v>
      </c>
      <c r="B113" s="85"/>
      <c r="C113" s="85">
        <v>3241935</v>
      </c>
      <c r="D113" s="86" t="s">
        <v>90</v>
      </c>
      <c r="E113" s="15">
        <v>112</v>
      </c>
      <c r="F113" s="34" t="s">
        <v>79</v>
      </c>
      <c r="G113" s="39">
        <v>2152000</v>
      </c>
      <c r="H113" s="39">
        <v>2152000</v>
      </c>
      <c r="I113" s="39">
        <v>2152000</v>
      </c>
      <c r="J113" s="39">
        <v>2152000</v>
      </c>
      <c r="K113" s="39">
        <v>2152000</v>
      </c>
      <c r="L113" s="39">
        <v>2152000</v>
      </c>
      <c r="M113" s="39">
        <v>2152000</v>
      </c>
      <c r="N113" s="39">
        <v>2152000</v>
      </c>
      <c r="O113" s="39">
        <v>2152000</v>
      </c>
      <c r="P113" s="39">
        <v>2152000</v>
      </c>
      <c r="Q113" s="39"/>
      <c r="R113" s="39"/>
      <c r="S113" s="40">
        <f t="shared" si="4"/>
        <v>21520000</v>
      </c>
      <c r="T113" s="40">
        <v>1793333</v>
      </c>
      <c r="U113" s="97">
        <f>+S113+T113</f>
        <v>23313333</v>
      </c>
      <c r="W113" s="27"/>
      <c r="Y113" s="29"/>
    </row>
    <row r="114" spans="1:25" s="5" customFormat="1" ht="21.95" customHeight="1" thickBot="1" x14ac:dyDescent="0.25">
      <c r="A114" s="84"/>
      <c r="B114" s="66"/>
      <c r="C114" s="66"/>
      <c r="D114" s="72"/>
      <c r="E114" s="28">
        <v>113</v>
      </c>
      <c r="F114" s="35" t="s">
        <v>20</v>
      </c>
      <c r="G114" s="113">
        <v>1266000</v>
      </c>
      <c r="H114" s="113">
        <v>1266000</v>
      </c>
      <c r="I114" s="113">
        <v>1266000</v>
      </c>
      <c r="J114" s="113">
        <v>1266000</v>
      </c>
      <c r="K114" s="113">
        <v>1266000</v>
      </c>
      <c r="L114" s="113">
        <v>1266000</v>
      </c>
      <c r="M114" s="113">
        <v>1266000</v>
      </c>
      <c r="N114" s="113">
        <v>1266000</v>
      </c>
      <c r="O114" s="113">
        <v>1266000</v>
      </c>
      <c r="P114" s="113">
        <v>1266000</v>
      </c>
      <c r="Q114" s="42"/>
      <c r="R114" s="42"/>
      <c r="S114" s="43">
        <f t="shared" si="4"/>
        <v>12660000</v>
      </c>
      <c r="T114" s="43">
        <v>1055000</v>
      </c>
      <c r="U114" s="64">
        <f>+S114+T114</f>
        <v>13715000</v>
      </c>
      <c r="W114" s="27"/>
      <c r="Y114" s="29"/>
    </row>
    <row r="115" spans="1:25" s="5" customFormat="1" ht="21.95" customHeight="1" x14ac:dyDescent="0.2">
      <c r="A115" s="83">
        <v>81</v>
      </c>
      <c r="B115" s="85"/>
      <c r="C115" s="85">
        <v>4667492</v>
      </c>
      <c r="D115" s="110" t="s">
        <v>110</v>
      </c>
      <c r="E115" s="15">
        <v>112</v>
      </c>
      <c r="F115" s="34" t="s">
        <v>79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>
        <v>2152000</v>
      </c>
      <c r="R115" s="39">
        <v>2152000</v>
      </c>
      <c r="S115" s="40">
        <f>SUM(Q115:R115)</f>
        <v>4304000</v>
      </c>
      <c r="T115" s="40"/>
      <c r="U115" s="97">
        <v>4304000</v>
      </c>
      <c r="W115" s="27"/>
      <c r="Y115" s="29"/>
    </row>
    <row r="116" spans="1:25" s="5" customFormat="1" ht="21.95" customHeight="1" thickBot="1" x14ac:dyDescent="0.25">
      <c r="A116" s="84"/>
      <c r="B116" s="66"/>
      <c r="C116" s="66"/>
      <c r="D116" s="110"/>
      <c r="E116" s="15">
        <v>113</v>
      </c>
      <c r="F116" s="34" t="s">
        <v>20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>
        <v>1840000</v>
      </c>
      <c r="R116" s="39">
        <v>1840000</v>
      </c>
      <c r="S116" s="43">
        <f>SUM(Q116:R116)</f>
        <v>3680000</v>
      </c>
      <c r="T116" s="43"/>
      <c r="U116" s="121">
        <v>3680000</v>
      </c>
      <c r="W116" s="27"/>
      <c r="Y116" s="29"/>
    </row>
    <row r="117" spans="1:25" s="5" customFormat="1" ht="21.75" hidden="1" customHeight="1" thickBot="1" x14ac:dyDescent="0.2">
      <c r="A117" s="66"/>
      <c r="B117" s="66"/>
      <c r="C117" s="69"/>
      <c r="D117" s="110"/>
      <c r="E117" s="118"/>
      <c r="F117" s="118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9"/>
      <c r="R117" s="49"/>
      <c r="S117" s="45">
        <f>SUM(G117:R117)</f>
        <v>0</v>
      </c>
      <c r="T117" s="40">
        <f>S117/12</f>
        <v>0</v>
      </c>
      <c r="U117" s="121"/>
      <c r="W117" s="27"/>
    </row>
    <row r="118" spans="1:25" s="5" customFormat="1" ht="21.75" hidden="1" customHeight="1" thickBot="1" x14ac:dyDescent="0.2">
      <c r="A118" s="66"/>
      <c r="B118" s="66"/>
      <c r="C118" s="69"/>
      <c r="D118" s="110"/>
      <c r="E118" s="118"/>
      <c r="F118" s="118"/>
      <c r="G118" s="39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45">
        <f>SUM(G118:R118)</f>
        <v>0</v>
      </c>
      <c r="T118" s="40">
        <f>S118/12</f>
        <v>0</v>
      </c>
      <c r="U118" s="121"/>
      <c r="W118" s="27"/>
    </row>
    <row r="119" spans="1:25" s="5" customFormat="1" ht="21.75" hidden="1" customHeight="1" thickBot="1" x14ac:dyDescent="0.25">
      <c r="A119" s="66"/>
      <c r="B119" s="66"/>
      <c r="C119" s="69"/>
      <c r="D119" s="110"/>
      <c r="E119" s="118"/>
      <c r="F119" s="118"/>
      <c r="G119" s="39"/>
      <c r="H119" s="52"/>
      <c r="I119" s="52"/>
      <c r="J119" s="52"/>
      <c r="K119" s="52"/>
      <c r="L119" s="52"/>
      <c r="M119" s="52"/>
      <c r="N119" s="52"/>
      <c r="O119" s="41"/>
      <c r="P119" s="41"/>
      <c r="Q119" s="53"/>
      <c r="R119" s="53"/>
      <c r="S119" s="45">
        <f>SUM(G119:R119)</f>
        <v>0</v>
      </c>
      <c r="T119" s="40">
        <f>S119/12</f>
        <v>0</v>
      </c>
      <c r="U119" s="121"/>
      <c r="W119" s="27"/>
    </row>
    <row r="120" spans="1:25" s="5" customFormat="1" ht="21.75" hidden="1" customHeight="1" thickBot="1" x14ac:dyDescent="0.3">
      <c r="A120" s="67"/>
      <c r="B120" s="67"/>
      <c r="C120" s="70"/>
      <c r="D120" s="110"/>
      <c r="E120" s="118"/>
      <c r="F120" s="118"/>
      <c r="G120" s="119">
        <f>SUM(G9:G117)</f>
        <v>157734500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52"/>
      <c r="R120" s="52"/>
      <c r="S120" s="43">
        <f>SUM(G120:R120)</f>
        <v>157734500</v>
      </c>
      <c r="T120" s="43">
        <f>S120/12</f>
        <v>13144541.666666666</v>
      </c>
      <c r="U120" s="121"/>
      <c r="W120" s="27"/>
    </row>
    <row r="121" spans="1:25" s="5" customFormat="1" ht="21.95" customHeight="1" x14ac:dyDescent="0.2">
      <c r="A121" s="83">
        <v>82</v>
      </c>
      <c r="B121" s="85"/>
      <c r="C121" s="85">
        <v>3587211</v>
      </c>
      <c r="D121" s="110" t="s">
        <v>111</v>
      </c>
      <c r="E121" s="15">
        <v>112</v>
      </c>
      <c r="F121" s="34" t="s">
        <v>79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>
        <v>2152000</v>
      </c>
      <c r="R121" s="39">
        <v>2152000</v>
      </c>
      <c r="S121" s="40">
        <f t="shared" ref="S121:S136" si="5">SUM(Q121:R121)</f>
        <v>4304000</v>
      </c>
      <c r="T121" s="40"/>
      <c r="U121" s="121">
        <v>4304000</v>
      </c>
      <c r="W121" s="27"/>
      <c r="Y121" s="29"/>
    </row>
    <row r="122" spans="1:25" s="5" customFormat="1" ht="21.95" customHeight="1" thickBot="1" x14ac:dyDescent="0.25">
      <c r="A122" s="84"/>
      <c r="B122" s="66"/>
      <c r="C122" s="66"/>
      <c r="D122" s="110"/>
      <c r="E122" s="15">
        <v>113</v>
      </c>
      <c r="F122" s="34" t="s">
        <v>20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>
        <v>1266000</v>
      </c>
      <c r="R122" s="39">
        <v>1266000</v>
      </c>
      <c r="S122" s="43">
        <f t="shared" si="5"/>
        <v>2532000</v>
      </c>
      <c r="T122" s="43"/>
      <c r="U122" s="121">
        <v>2532000</v>
      </c>
      <c r="W122" s="27"/>
      <c r="Y122" s="29"/>
    </row>
    <row r="123" spans="1:25" s="5" customFormat="1" ht="21.95" customHeight="1" x14ac:dyDescent="0.2">
      <c r="A123" s="83">
        <v>83</v>
      </c>
      <c r="B123" s="85"/>
      <c r="C123" s="85">
        <v>3947135</v>
      </c>
      <c r="D123" s="110" t="s">
        <v>112</v>
      </c>
      <c r="E123" s="15">
        <v>112</v>
      </c>
      <c r="F123" s="34" t="s">
        <v>79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>
        <v>2152000</v>
      </c>
      <c r="R123" s="39">
        <v>2152000</v>
      </c>
      <c r="S123" s="40">
        <f t="shared" si="5"/>
        <v>4304000</v>
      </c>
      <c r="T123" s="40"/>
      <c r="U123" s="121">
        <v>4304000</v>
      </c>
      <c r="W123" s="27"/>
      <c r="Y123" s="29"/>
    </row>
    <row r="124" spans="1:25" s="5" customFormat="1" ht="21.95" customHeight="1" thickBot="1" x14ac:dyDescent="0.25">
      <c r="A124" s="84"/>
      <c r="B124" s="66"/>
      <c r="C124" s="66"/>
      <c r="D124" s="110"/>
      <c r="E124" s="15">
        <v>113</v>
      </c>
      <c r="F124" s="34" t="s">
        <v>20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>
        <v>1266000</v>
      </c>
      <c r="R124" s="39">
        <v>1266000</v>
      </c>
      <c r="S124" s="43">
        <f t="shared" si="5"/>
        <v>2532000</v>
      </c>
      <c r="T124" s="43"/>
      <c r="U124" s="121">
        <v>2532000</v>
      </c>
      <c r="W124" s="27"/>
      <c r="Y124" s="29"/>
    </row>
    <row r="125" spans="1:25" s="5" customFormat="1" ht="21.95" customHeight="1" x14ac:dyDescent="0.2">
      <c r="A125" s="83">
        <v>84</v>
      </c>
      <c r="B125" s="85"/>
      <c r="C125" s="85">
        <v>1802533</v>
      </c>
      <c r="D125" s="110" t="s">
        <v>113</v>
      </c>
      <c r="E125" s="15">
        <v>112</v>
      </c>
      <c r="F125" s="34" t="s">
        <v>79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>
        <v>2152000</v>
      </c>
      <c r="R125" s="39">
        <v>2152000</v>
      </c>
      <c r="S125" s="40">
        <f t="shared" si="5"/>
        <v>4304000</v>
      </c>
      <c r="T125" s="40"/>
      <c r="U125" s="121">
        <v>4304000</v>
      </c>
      <c r="W125" s="27"/>
      <c r="Y125" s="29"/>
    </row>
    <row r="126" spans="1:25" s="5" customFormat="1" ht="21.95" customHeight="1" thickBot="1" x14ac:dyDescent="0.25">
      <c r="A126" s="84"/>
      <c r="B126" s="66"/>
      <c r="C126" s="66"/>
      <c r="D126" s="110"/>
      <c r="E126" s="15">
        <v>113</v>
      </c>
      <c r="F126" s="34" t="s">
        <v>20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>
        <v>1266000</v>
      </c>
      <c r="R126" s="39">
        <v>1266000</v>
      </c>
      <c r="S126" s="43">
        <f t="shared" si="5"/>
        <v>2532000</v>
      </c>
      <c r="T126" s="43"/>
      <c r="U126" s="121">
        <v>2532000</v>
      </c>
      <c r="W126" s="27"/>
      <c r="Y126" s="29"/>
    </row>
    <row r="127" spans="1:25" s="5" customFormat="1" ht="21.95" customHeight="1" x14ac:dyDescent="0.2">
      <c r="A127" s="83">
        <v>85</v>
      </c>
      <c r="B127" s="85"/>
      <c r="C127" s="85">
        <v>2045968</v>
      </c>
      <c r="D127" s="110" t="s">
        <v>114</v>
      </c>
      <c r="E127" s="15">
        <v>112</v>
      </c>
      <c r="F127" s="34" t="s">
        <v>79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>
        <v>2152000</v>
      </c>
      <c r="R127" s="39">
        <v>2152000</v>
      </c>
      <c r="S127" s="40">
        <f t="shared" si="5"/>
        <v>4304000</v>
      </c>
      <c r="T127" s="40"/>
      <c r="U127" s="121">
        <v>4304000</v>
      </c>
      <c r="W127" s="27"/>
      <c r="Y127" s="29"/>
    </row>
    <row r="128" spans="1:25" s="5" customFormat="1" ht="21.95" customHeight="1" thickBot="1" x14ac:dyDescent="0.25">
      <c r="A128" s="84"/>
      <c r="B128" s="66"/>
      <c r="C128" s="66"/>
      <c r="D128" s="110"/>
      <c r="E128" s="15">
        <v>113</v>
      </c>
      <c r="F128" s="34" t="s">
        <v>20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>
        <v>1266000</v>
      </c>
      <c r="R128" s="39">
        <v>1266000</v>
      </c>
      <c r="S128" s="43">
        <f t="shared" si="5"/>
        <v>2532000</v>
      </c>
      <c r="T128" s="43"/>
      <c r="U128" s="121">
        <v>2532000</v>
      </c>
      <c r="W128" s="27"/>
      <c r="Y128" s="29"/>
    </row>
    <row r="129" spans="1:25" s="5" customFormat="1" ht="21.95" customHeight="1" x14ac:dyDescent="0.2">
      <c r="A129" s="83">
        <v>86</v>
      </c>
      <c r="B129" s="85"/>
      <c r="C129" s="85">
        <v>5477027</v>
      </c>
      <c r="D129" s="110" t="s">
        <v>115</v>
      </c>
      <c r="E129" s="15">
        <v>112</v>
      </c>
      <c r="F129" s="34" t="s">
        <v>79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>
        <v>2152000</v>
      </c>
      <c r="R129" s="39">
        <v>2152000</v>
      </c>
      <c r="S129" s="40">
        <f t="shared" si="5"/>
        <v>4304000</v>
      </c>
      <c r="T129" s="40"/>
      <c r="U129" s="121">
        <v>4304000</v>
      </c>
      <c r="W129" s="27"/>
      <c r="Y129" s="29"/>
    </row>
    <row r="130" spans="1:25" s="5" customFormat="1" ht="21.95" customHeight="1" thickBot="1" x14ac:dyDescent="0.25">
      <c r="A130" s="84"/>
      <c r="B130" s="66"/>
      <c r="C130" s="66"/>
      <c r="D130" s="110"/>
      <c r="E130" s="15">
        <v>113</v>
      </c>
      <c r="F130" s="34" t="s">
        <v>20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>
        <v>1266000</v>
      </c>
      <c r="R130" s="39">
        <v>1266000</v>
      </c>
      <c r="S130" s="43">
        <f t="shared" si="5"/>
        <v>2532000</v>
      </c>
      <c r="T130" s="43"/>
      <c r="U130" s="121">
        <v>2532000</v>
      </c>
      <c r="W130" s="27"/>
      <c r="Y130" s="29"/>
    </row>
    <row r="131" spans="1:25" s="5" customFormat="1" ht="21.95" customHeight="1" x14ac:dyDescent="0.2">
      <c r="A131" s="83">
        <v>87</v>
      </c>
      <c r="B131" s="85"/>
      <c r="C131" s="85">
        <v>2060091</v>
      </c>
      <c r="D131" s="110" t="s">
        <v>116</v>
      </c>
      <c r="E131" s="15">
        <v>112</v>
      </c>
      <c r="F131" s="34" t="s">
        <v>79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>
        <v>2152000</v>
      </c>
      <c r="R131" s="39">
        <v>2152000</v>
      </c>
      <c r="S131" s="40">
        <f t="shared" si="5"/>
        <v>4304000</v>
      </c>
      <c r="T131" s="40"/>
      <c r="U131" s="121">
        <v>4304000</v>
      </c>
      <c r="W131" s="27"/>
      <c r="Y131" s="29"/>
    </row>
    <row r="132" spans="1:25" s="5" customFormat="1" ht="21.95" customHeight="1" thickBot="1" x14ac:dyDescent="0.25">
      <c r="A132" s="84"/>
      <c r="B132" s="66"/>
      <c r="C132" s="66"/>
      <c r="D132" s="110"/>
      <c r="E132" s="15">
        <v>113</v>
      </c>
      <c r="F132" s="34" t="s">
        <v>20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>
        <v>1266000</v>
      </c>
      <c r="R132" s="39">
        <v>1266000</v>
      </c>
      <c r="S132" s="43">
        <f t="shared" si="5"/>
        <v>2532000</v>
      </c>
      <c r="T132" s="43"/>
      <c r="U132" s="121">
        <v>2532000</v>
      </c>
      <c r="W132" s="27"/>
      <c r="Y132" s="29"/>
    </row>
    <row r="133" spans="1:25" s="5" customFormat="1" ht="21.95" customHeight="1" x14ac:dyDescent="0.2">
      <c r="A133" s="83">
        <v>88</v>
      </c>
      <c r="B133" s="85"/>
      <c r="C133" s="85">
        <v>2296914</v>
      </c>
      <c r="D133" s="110" t="s">
        <v>117</v>
      </c>
      <c r="E133" s="15">
        <v>112</v>
      </c>
      <c r="F133" s="34" t="s">
        <v>79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>
        <v>2152000</v>
      </c>
      <c r="R133" s="39">
        <v>2152000</v>
      </c>
      <c r="S133" s="40">
        <f t="shared" si="5"/>
        <v>4304000</v>
      </c>
      <c r="T133" s="40"/>
      <c r="U133" s="121">
        <v>4304000</v>
      </c>
      <c r="W133" s="27"/>
      <c r="Y133" s="29"/>
    </row>
    <row r="134" spans="1:25" s="5" customFormat="1" ht="21.95" customHeight="1" thickBot="1" x14ac:dyDescent="0.25">
      <c r="A134" s="84"/>
      <c r="B134" s="66"/>
      <c r="C134" s="66"/>
      <c r="D134" s="110"/>
      <c r="E134" s="15">
        <v>113</v>
      </c>
      <c r="F134" s="34" t="s">
        <v>20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>
        <v>1266000</v>
      </c>
      <c r="R134" s="39">
        <v>1266000</v>
      </c>
      <c r="S134" s="43">
        <f t="shared" si="5"/>
        <v>2532000</v>
      </c>
      <c r="T134" s="43"/>
      <c r="U134" s="121">
        <v>2532000</v>
      </c>
      <c r="W134" s="27"/>
      <c r="Y134" s="29"/>
    </row>
    <row r="135" spans="1:25" s="5" customFormat="1" ht="21.95" customHeight="1" x14ac:dyDescent="0.2">
      <c r="A135" s="83">
        <v>89</v>
      </c>
      <c r="B135" s="85"/>
      <c r="C135" s="85">
        <v>4549898</v>
      </c>
      <c r="D135" s="110" t="s">
        <v>53</v>
      </c>
      <c r="E135" s="15">
        <v>112</v>
      </c>
      <c r="F135" s="34" t="s">
        <v>79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>
        <v>2152000</v>
      </c>
      <c r="R135" s="39">
        <v>2152000</v>
      </c>
      <c r="S135" s="40">
        <f t="shared" si="5"/>
        <v>4304000</v>
      </c>
      <c r="T135" s="40"/>
      <c r="U135" s="121">
        <v>4304000</v>
      </c>
      <c r="W135" s="27"/>
      <c r="Y135" s="29"/>
    </row>
    <row r="136" spans="1:25" s="5" customFormat="1" ht="21.95" customHeight="1" thickBot="1" x14ac:dyDescent="0.25">
      <c r="A136" s="84"/>
      <c r="B136" s="66"/>
      <c r="C136" s="66"/>
      <c r="D136" s="110"/>
      <c r="E136" s="15">
        <v>113</v>
      </c>
      <c r="F136" s="34" t="s">
        <v>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>
        <v>1266000</v>
      </c>
      <c r="R136" s="39">
        <v>1266000</v>
      </c>
      <c r="S136" s="43">
        <f t="shared" si="5"/>
        <v>2532000</v>
      </c>
      <c r="T136" s="43"/>
      <c r="U136" s="121">
        <v>2532000</v>
      </c>
      <c r="W136" s="27"/>
      <c r="Y136" s="29"/>
    </row>
    <row r="137" spans="1:25" s="5" customFormat="1" ht="21.95" customHeight="1" x14ac:dyDescent="0.25">
      <c r="A137" s="92" t="s">
        <v>16</v>
      </c>
      <c r="B137" s="93"/>
      <c r="C137" s="93"/>
      <c r="D137" s="94"/>
      <c r="E137" s="1"/>
      <c r="F137" s="1"/>
      <c r="G137" s="30">
        <f>SUM(G9:G119)</f>
        <v>157734500</v>
      </c>
      <c r="H137" s="30">
        <f>SUM(H9:H119)</f>
        <v>161384500</v>
      </c>
      <c r="I137" s="30">
        <f>SUM(I9:I119)</f>
        <v>159734500</v>
      </c>
      <c r="J137" s="30">
        <f>SUM(J9:J119)</f>
        <v>159734500</v>
      </c>
      <c r="K137" s="30">
        <f>SUM(K9:K119)</f>
        <v>160034500</v>
      </c>
      <c r="L137" s="30">
        <f>SUM(L9:L119)</f>
        <v>160034500</v>
      </c>
      <c r="M137" s="30">
        <f>SUM(M9:M119)</f>
        <v>166302500</v>
      </c>
      <c r="N137" s="30">
        <f>SUM(N9:N119)</f>
        <v>169302500</v>
      </c>
      <c r="O137" s="30">
        <f>SUM(O9:O119)</f>
        <v>166952500</v>
      </c>
      <c r="P137" s="30">
        <f>SUM(P9:P119)</f>
        <v>171452500</v>
      </c>
      <c r="Q137" s="49"/>
      <c r="R137" s="49"/>
      <c r="S137" s="45">
        <f>SUM(G137:R137)</f>
        <v>1632667000</v>
      </c>
      <c r="T137" s="45">
        <f>S137/12</f>
        <v>136055583.33333334</v>
      </c>
      <c r="U137" s="63">
        <f>SUM(S137:T137)</f>
        <v>1768722583.3333333</v>
      </c>
      <c r="W137" s="27"/>
    </row>
    <row r="138" spans="1:25" s="5" customFormat="1" ht="28.5" customHeight="1" x14ac:dyDescent="0.25">
      <c r="E138" s="1"/>
      <c r="F138" s="1"/>
      <c r="G138" s="3"/>
      <c r="H138" s="13"/>
      <c r="I138" s="13"/>
      <c r="J138" s="13"/>
      <c r="K138" s="13"/>
      <c r="L138" s="9"/>
      <c r="M138" s="9"/>
      <c r="N138" s="9"/>
      <c r="O138" s="9"/>
      <c r="P138" s="9"/>
      <c r="Q138" s="30">
        <f>SUM(Q9:Q120)</f>
        <v>159558500</v>
      </c>
      <c r="R138" s="30">
        <f>SUM(R9:R120)</f>
        <v>155448000</v>
      </c>
      <c r="S138" s="30">
        <f>SUM(S9:S120)</f>
        <v>2084876000</v>
      </c>
      <c r="T138" s="30">
        <f>SUM(T9:T120)</f>
        <v>178352995.66666666</v>
      </c>
      <c r="U138" s="30">
        <f>SUM(U9:U120)</f>
        <v>2048897829</v>
      </c>
      <c r="W138" s="27"/>
    </row>
    <row r="139" spans="1:25" s="5" customFormat="1" ht="28.5" customHeight="1" x14ac:dyDescent="0.3">
      <c r="A139" s="6"/>
      <c r="B139" s="6"/>
      <c r="C139" s="14"/>
      <c r="D139" s="12"/>
      <c r="E139" s="1"/>
      <c r="F139" s="1"/>
      <c r="G139" s="3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9"/>
      <c r="S139" s="11"/>
      <c r="T139" s="11"/>
      <c r="U139" s="11"/>
    </row>
    <row r="140" spans="1:25" s="5" customFormat="1" ht="28.5" customHeight="1" x14ac:dyDescent="0.3">
      <c r="A140" s="6"/>
      <c r="B140" s="6"/>
      <c r="C140" s="7"/>
      <c r="D140" s="8"/>
      <c r="E140" s="1"/>
      <c r="F140" s="1"/>
      <c r="G140" s="3"/>
      <c r="H140" s="2"/>
      <c r="I140" s="2"/>
      <c r="J140" s="2"/>
      <c r="K140" s="2"/>
      <c r="L140" s="2"/>
      <c r="M140" s="2"/>
      <c r="N140" s="2"/>
      <c r="O140"/>
      <c r="P140"/>
      <c r="Q140" s="10"/>
      <c r="R140" s="9"/>
      <c r="S140" s="11">
        <f>+S138+T138</f>
        <v>2263228995.6666665</v>
      </c>
      <c r="T140" s="11">
        <f>+U138-S140</f>
        <v>-214331166.66666651</v>
      </c>
      <c r="U140" s="11"/>
    </row>
    <row r="141" spans="1:25" ht="12.75" customHeight="1" x14ac:dyDescent="0.2"/>
    <row r="142" spans="1:25" ht="12.75" customHeight="1" x14ac:dyDescent="0.2"/>
    <row r="143" spans="1:25" ht="12.75" customHeight="1" x14ac:dyDescent="0.2"/>
    <row r="144" spans="1:25" ht="12.75" customHeight="1" x14ac:dyDescent="0.2"/>
  </sheetData>
  <autoFilter ref="A8:U140"/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3" max="3" width="11.7109375" customWidth="1"/>
    <col min="4" max="4" width="25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de asignaciones 7º 5189</vt:lpstr>
      <vt:lpstr>Hoja1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Recursos Humanos</cp:lastModifiedBy>
  <cp:lastPrinted>2022-01-31T19:18:18Z</cp:lastPrinted>
  <dcterms:created xsi:type="dcterms:W3CDTF">2003-03-07T14:03:57Z</dcterms:created>
  <dcterms:modified xsi:type="dcterms:W3CDTF">2022-02-14T18:05:39Z</dcterms:modified>
</cp:coreProperties>
</file>